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8162e734cdefe2e/デスクトップ/"/>
    </mc:Choice>
  </mc:AlternateContent>
  <xr:revisionPtr revIDLastSave="0" documentId="8_{F1563261-05E8-4FBF-809F-2E01C85C250B}" xr6:coauthVersionLast="41" xr6:coauthVersionMax="41" xr10:uidLastSave="{00000000-0000-0000-0000-000000000000}"/>
  <bookViews>
    <workbookView xWindow="-18600" yWindow="810" windowWidth="28800" windowHeight="15600" xr2:uid="{B3FCEE78-21E2-421E-ABB2-7B6B192B84D9}"/>
  </bookViews>
  <sheets>
    <sheet name="育児休業給付金" sheetId="1" r:id="rId1"/>
    <sheet name="賃金日額上下限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D20" i="1" l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8" i="1"/>
  <c r="D9" i="1"/>
  <c r="D10" i="1"/>
  <c r="D11" i="1"/>
  <c r="D12" i="1"/>
  <c r="D13" i="1"/>
  <c r="D14" i="1"/>
  <c r="D15" i="1"/>
  <c r="D16" i="1"/>
  <c r="D17" i="1"/>
  <c r="D18" i="1"/>
  <c r="D19" i="1"/>
  <c r="D7" i="1"/>
  <c r="E7" i="1"/>
  <c r="F7" i="1" s="1"/>
  <c r="E8" i="1"/>
  <c r="F8" i="1" s="1"/>
  <c r="H8" i="1" s="1"/>
  <c r="E9" i="1"/>
  <c r="F9" i="1" s="1"/>
  <c r="H9" i="1" s="1"/>
  <c r="E10" i="1"/>
  <c r="F10" i="1" s="1"/>
  <c r="H10" i="1" s="1"/>
  <c r="E11" i="1"/>
  <c r="F11" i="1" s="1"/>
  <c r="H11" i="1" s="1"/>
  <c r="E12" i="1"/>
  <c r="F12" i="1" s="1"/>
  <c r="H12" i="1" s="1"/>
  <c r="E13" i="1"/>
  <c r="F13" i="1" s="1"/>
  <c r="H13" i="1" s="1"/>
  <c r="E14" i="1"/>
  <c r="F14" i="1" s="1"/>
  <c r="H14" i="1" s="1"/>
  <c r="E15" i="1"/>
  <c r="F15" i="1" s="1"/>
  <c r="H15" i="1" s="1"/>
  <c r="E16" i="1"/>
  <c r="F16" i="1" s="1"/>
  <c r="H16" i="1" s="1"/>
  <c r="E17" i="1"/>
  <c r="F17" i="1" s="1"/>
  <c r="H17" i="1" s="1"/>
  <c r="E18" i="1"/>
  <c r="F18" i="1" s="1"/>
  <c r="H18" i="1" s="1"/>
  <c r="E19" i="1"/>
  <c r="F19" i="1" s="1"/>
  <c r="H19" i="1" s="1"/>
  <c r="E20" i="1"/>
  <c r="F20" i="1" s="1"/>
  <c r="H20" i="1" s="1"/>
  <c r="E21" i="1"/>
  <c r="F21" i="1" s="1"/>
  <c r="H21" i="1" s="1"/>
  <c r="E22" i="1"/>
  <c r="F22" i="1" s="1"/>
  <c r="H22" i="1" s="1"/>
  <c r="E23" i="1"/>
  <c r="F23" i="1" s="1"/>
  <c r="H23" i="1" s="1"/>
  <c r="E24" i="1"/>
  <c r="F24" i="1" s="1"/>
  <c r="H24" i="1" s="1"/>
  <c r="E25" i="1"/>
  <c r="F25" i="1" s="1"/>
  <c r="H25" i="1" s="1"/>
  <c r="E26" i="1"/>
  <c r="F26" i="1" s="1"/>
  <c r="H26" i="1" s="1"/>
  <c r="E27" i="1"/>
  <c r="F27" i="1" s="1"/>
  <c r="H27" i="1" s="1"/>
  <c r="E28" i="1"/>
  <c r="F28" i="1" s="1"/>
  <c r="H28" i="1" s="1"/>
  <c r="E29" i="1"/>
  <c r="F29" i="1" s="1"/>
  <c r="H29" i="1" s="1"/>
  <c r="E30" i="1"/>
  <c r="F30" i="1" s="1"/>
  <c r="H30" i="1" s="1"/>
  <c r="E31" i="1"/>
  <c r="F31" i="1" s="1"/>
  <c r="H31" i="1" s="1"/>
  <c r="E32" i="1"/>
  <c r="F32" i="1" s="1"/>
  <c r="H32" i="1" s="1"/>
  <c r="E33" i="1"/>
  <c r="F33" i="1" s="1"/>
  <c r="H33" i="1" s="1"/>
  <c r="E34" i="1"/>
  <c r="F34" i="1" s="1"/>
  <c r="H34" i="1" s="1"/>
  <c r="E35" i="1"/>
  <c r="F35" i="1" s="1"/>
  <c r="H35" i="1" s="1"/>
  <c r="E36" i="1"/>
  <c r="F36" i="1" s="1"/>
  <c r="H36" i="1" s="1"/>
  <c r="E37" i="1"/>
  <c r="F37" i="1" s="1"/>
  <c r="H37" i="1" s="1"/>
  <c r="E38" i="1"/>
  <c r="F38" i="1" s="1"/>
  <c r="H38" i="1" s="1"/>
  <c r="E39" i="1"/>
  <c r="F39" i="1" s="1"/>
  <c r="H39" i="1" s="1"/>
  <c r="E40" i="1"/>
  <c r="F40" i="1" s="1"/>
  <c r="H40" i="1" s="1"/>
  <c r="E41" i="1"/>
  <c r="F41" i="1" s="1"/>
  <c r="H41" i="1" s="1"/>
  <c r="E42" i="1"/>
  <c r="F42" i="1" s="1"/>
  <c r="H42" i="1" s="1"/>
  <c r="E43" i="1"/>
  <c r="F43" i="1" s="1"/>
  <c r="H43" i="1" s="1"/>
  <c r="E44" i="1"/>
  <c r="F44" i="1" s="1"/>
  <c r="H44" i="1" s="1"/>
  <c r="E45" i="1"/>
  <c r="F45" i="1" s="1"/>
  <c r="H45" i="1" s="1"/>
  <c r="E46" i="1"/>
  <c r="F46" i="1" s="1"/>
  <c r="H46" i="1" s="1"/>
  <c r="E47" i="1"/>
  <c r="F47" i="1" s="1"/>
  <c r="H47" i="1" s="1"/>
  <c r="E48" i="1"/>
  <c r="F48" i="1" s="1"/>
  <c r="H48" i="1" s="1"/>
  <c r="E49" i="1"/>
  <c r="F49" i="1" s="1"/>
  <c r="H49" i="1" s="1"/>
  <c r="E50" i="1"/>
  <c r="F50" i="1" s="1"/>
  <c r="H50" i="1" s="1"/>
  <c r="E51" i="1"/>
  <c r="F51" i="1" s="1"/>
  <c r="H51" i="1" s="1"/>
  <c r="E52" i="1"/>
  <c r="F52" i="1" s="1"/>
  <c r="H52" i="1" s="1"/>
  <c r="E53" i="1"/>
  <c r="F53" i="1" s="1"/>
  <c r="H53" i="1" s="1"/>
  <c r="I8" i="1" l="1"/>
  <c r="J8" i="1" s="1"/>
  <c r="L8" i="1" s="1"/>
  <c r="I9" i="1"/>
  <c r="J9" i="1" s="1"/>
  <c r="L9" i="1" s="1"/>
  <c r="I10" i="1"/>
  <c r="J10" i="1" s="1"/>
  <c r="L10" i="1" s="1"/>
  <c r="I11" i="1"/>
  <c r="J11" i="1" s="1"/>
  <c r="L11" i="1" s="1"/>
  <c r="I12" i="1"/>
  <c r="J12" i="1" s="1"/>
  <c r="L12" i="1" s="1"/>
  <c r="I13" i="1"/>
  <c r="J13" i="1" s="1"/>
  <c r="L13" i="1" s="1"/>
  <c r="I14" i="1"/>
  <c r="J14" i="1" s="1"/>
  <c r="L14" i="1" s="1"/>
  <c r="I15" i="1"/>
  <c r="J15" i="1" s="1"/>
  <c r="L15" i="1" s="1"/>
  <c r="I16" i="1"/>
  <c r="J16" i="1" s="1"/>
  <c r="L16" i="1" s="1"/>
  <c r="I17" i="1"/>
  <c r="J17" i="1" s="1"/>
  <c r="L17" i="1" s="1"/>
  <c r="I18" i="1"/>
  <c r="J18" i="1" s="1"/>
  <c r="L18" i="1" s="1"/>
  <c r="I19" i="1"/>
  <c r="J19" i="1" s="1"/>
  <c r="L19" i="1" s="1"/>
  <c r="I20" i="1"/>
  <c r="J20" i="1" s="1"/>
  <c r="L20" i="1" s="1"/>
  <c r="I21" i="1"/>
  <c r="J21" i="1" s="1"/>
  <c r="L21" i="1" s="1"/>
  <c r="I22" i="1"/>
  <c r="J22" i="1" s="1"/>
  <c r="L22" i="1" s="1"/>
  <c r="I23" i="1"/>
  <c r="J23" i="1" s="1"/>
  <c r="L23" i="1" s="1"/>
  <c r="I24" i="1"/>
  <c r="J24" i="1" s="1"/>
  <c r="L24" i="1" s="1"/>
  <c r="I25" i="1"/>
  <c r="J25" i="1" s="1"/>
  <c r="L25" i="1" s="1"/>
  <c r="I26" i="1"/>
  <c r="J26" i="1" s="1"/>
  <c r="L26" i="1" s="1"/>
  <c r="I27" i="1"/>
  <c r="J27" i="1" s="1"/>
  <c r="L27" i="1" s="1"/>
  <c r="I28" i="1"/>
  <c r="J28" i="1" s="1"/>
  <c r="L28" i="1" s="1"/>
  <c r="I29" i="1"/>
  <c r="J29" i="1" s="1"/>
  <c r="L29" i="1" s="1"/>
  <c r="I30" i="1"/>
  <c r="J30" i="1" s="1"/>
  <c r="L30" i="1" s="1"/>
  <c r="I31" i="1"/>
  <c r="J31" i="1" s="1"/>
  <c r="L31" i="1" s="1"/>
  <c r="I32" i="1"/>
  <c r="J32" i="1" s="1"/>
  <c r="L32" i="1" s="1"/>
  <c r="I33" i="1"/>
  <c r="J33" i="1" s="1"/>
  <c r="L33" i="1" s="1"/>
  <c r="I34" i="1"/>
  <c r="J34" i="1" s="1"/>
  <c r="L34" i="1" s="1"/>
  <c r="I35" i="1"/>
  <c r="J35" i="1" s="1"/>
  <c r="L35" i="1" s="1"/>
  <c r="I36" i="1"/>
  <c r="J36" i="1" s="1"/>
  <c r="L36" i="1" s="1"/>
  <c r="I37" i="1"/>
  <c r="J37" i="1" s="1"/>
  <c r="L37" i="1" s="1"/>
  <c r="I38" i="1"/>
  <c r="J38" i="1" s="1"/>
  <c r="L38" i="1" s="1"/>
  <c r="I39" i="1"/>
  <c r="J39" i="1" s="1"/>
  <c r="L39" i="1" s="1"/>
  <c r="I40" i="1"/>
  <c r="J40" i="1" s="1"/>
  <c r="L40" i="1" s="1"/>
  <c r="I41" i="1"/>
  <c r="J41" i="1" s="1"/>
  <c r="L41" i="1" s="1"/>
  <c r="I42" i="1"/>
  <c r="J42" i="1" s="1"/>
  <c r="L42" i="1" s="1"/>
  <c r="I43" i="1"/>
  <c r="J43" i="1" s="1"/>
  <c r="L43" i="1" s="1"/>
  <c r="I44" i="1"/>
  <c r="J44" i="1" s="1"/>
  <c r="L44" i="1" s="1"/>
  <c r="I45" i="1"/>
  <c r="J45" i="1" s="1"/>
  <c r="L45" i="1" s="1"/>
  <c r="I46" i="1"/>
  <c r="J46" i="1" s="1"/>
  <c r="L46" i="1" s="1"/>
  <c r="I47" i="1"/>
  <c r="J47" i="1" s="1"/>
  <c r="L47" i="1" s="1"/>
  <c r="I48" i="1"/>
  <c r="J48" i="1" s="1"/>
  <c r="L48" i="1" s="1"/>
  <c r="I49" i="1"/>
  <c r="J49" i="1" s="1"/>
  <c r="L49" i="1" s="1"/>
  <c r="I50" i="1"/>
  <c r="J50" i="1" s="1"/>
  <c r="L50" i="1" s="1"/>
  <c r="I51" i="1"/>
  <c r="J51" i="1" s="1"/>
  <c r="L51" i="1" s="1"/>
  <c r="I52" i="1"/>
  <c r="J52" i="1" s="1"/>
  <c r="L52" i="1" s="1"/>
  <c r="I53" i="1"/>
  <c r="J53" i="1" s="1"/>
  <c r="L53" i="1" s="1"/>
  <c r="I7" i="1"/>
  <c r="J7" i="1" s="1"/>
  <c r="L7" i="1" s="1"/>
  <c r="K47" i="1" l="1"/>
  <c r="K39" i="1"/>
  <c r="K35" i="1"/>
  <c r="K27" i="1"/>
  <c r="K23" i="1"/>
  <c r="K15" i="1"/>
  <c r="K50" i="1"/>
  <c r="K38" i="1"/>
  <c r="K53" i="1"/>
  <c r="K49" i="1"/>
  <c r="K45" i="1"/>
  <c r="K41" i="1"/>
  <c r="K37" i="1"/>
  <c r="K33" i="1"/>
  <c r="K29" i="1"/>
  <c r="K25" i="1"/>
  <c r="K21" i="1"/>
  <c r="K17" i="1"/>
  <c r="K13" i="1"/>
  <c r="K9" i="1"/>
  <c r="K51" i="1"/>
  <c r="K43" i="1"/>
  <c r="K31" i="1"/>
  <c r="K19" i="1"/>
  <c r="K11" i="1"/>
  <c r="K7" i="1"/>
  <c r="K46" i="1"/>
  <c r="K42" i="1"/>
  <c r="K34" i="1"/>
  <c r="K30" i="1"/>
  <c r="K26" i="1"/>
  <c r="K22" i="1"/>
  <c r="K18" i="1"/>
  <c r="K14" i="1"/>
  <c r="K10" i="1"/>
  <c r="K52" i="1"/>
  <c r="K48" i="1"/>
  <c r="K44" i="1"/>
  <c r="K40" i="1"/>
  <c r="K36" i="1"/>
  <c r="K32" i="1"/>
  <c r="K28" i="1"/>
  <c r="K24" i="1"/>
  <c r="K20" i="1"/>
  <c r="K16" i="1"/>
  <c r="K12" i="1"/>
  <c r="K8" i="1"/>
  <c r="G53" i="1"/>
  <c r="G49" i="1"/>
  <c r="G45" i="1"/>
  <c r="G41" i="1"/>
  <c r="G37" i="1"/>
  <c r="G33" i="1"/>
  <c r="G29" i="1"/>
  <c r="G25" i="1"/>
  <c r="G21" i="1"/>
  <c r="G17" i="1"/>
  <c r="G13" i="1"/>
  <c r="G52" i="1"/>
  <c r="G48" i="1"/>
  <c r="G44" i="1"/>
  <c r="G40" i="1"/>
  <c r="G36" i="1"/>
  <c r="G32" i="1"/>
  <c r="G28" i="1"/>
  <c r="G24" i="1"/>
  <c r="G20" i="1"/>
  <c r="G16" i="1"/>
  <c r="G12" i="1"/>
  <c r="G8" i="1"/>
  <c r="G51" i="1"/>
  <c r="G47" i="1"/>
  <c r="G43" i="1"/>
  <c r="G39" i="1"/>
  <c r="G35" i="1"/>
  <c r="G31" i="1"/>
  <c r="G27" i="1"/>
  <c r="G23" i="1"/>
  <c r="G19" i="1"/>
  <c r="G15" i="1"/>
  <c r="G11" i="1"/>
  <c r="G7" i="1"/>
  <c r="G50" i="1"/>
  <c r="G46" i="1"/>
  <c r="G42" i="1"/>
  <c r="G38" i="1"/>
  <c r="G34" i="1"/>
  <c r="G30" i="1"/>
  <c r="G26" i="1"/>
  <c r="G22" i="1"/>
  <c r="G18" i="1"/>
  <c r="G14" i="1"/>
  <c r="G10" i="1"/>
  <c r="G9" i="1"/>
</calcChain>
</file>

<file path=xl/sharedStrings.xml><?xml version="1.0" encoding="utf-8"?>
<sst xmlns="http://schemas.openxmlformats.org/spreadsheetml/2006/main" count="30" uniqueCount="23">
  <si>
    <t>給付率</t>
    <rPh sb="0" eb="3">
      <t>キュウフリツ</t>
    </rPh>
    <phoneticPr fontId="2"/>
  </si>
  <si>
    <t>以上</t>
    <rPh sb="0" eb="2">
      <t>イジョウ</t>
    </rPh>
    <phoneticPr fontId="2"/>
  </si>
  <si>
    <t>未満</t>
    <rPh sb="0" eb="2">
      <t>ミマン</t>
    </rPh>
    <phoneticPr fontId="2"/>
  </si>
  <si>
    <t>以下</t>
    <rPh sb="0" eb="2">
      <t>イカ</t>
    </rPh>
    <phoneticPr fontId="2"/>
  </si>
  <si>
    <t>超</t>
    <rPh sb="0" eb="1">
      <t>チョウ</t>
    </rPh>
    <phoneticPr fontId="2"/>
  </si>
  <si>
    <t>■３０歳～４４歳</t>
    <rPh sb="3" eb="4">
      <t>サイ</t>
    </rPh>
    <rPh sb="7" eb="8">
      <t>サイ</t>
    </rPh>
    <phoneticPr fontId="2"/>
  </si>
  <si>
    <t>賃金日額（単位：円）</t>
    <rPh sb="0" eb="2">
      <t>チンギン</t>
    </rPh>
    <rPh sb="2" eb="4">
      <t>ニチガク</t>
    </rPh>
    <rPh sb="5" eb="7">
      <t>タンイ</t>
    </rPh>
    <rPh sb="8" eb="9">
      <t>エン</t>
    </rPh>
    <phoneticPr fontId="2"/>
  </si>
  <si>
    <t xml:space="preserve">80%~50% </t>
    <phoneticPr fontId="2"/>
  </si>
  <si>
    <t>《賃金日額の上限額・下限額（令和３年８月版）》</t>
    <rPh sb="1" eb="3">
      <t>チンギン</t>
    </rPh>
    <rPh sb="3" eb="5">
      <t>ニチガク</t>
    </rPh>
    <rPh sb="6" eb="8">
      <t>ジョウゲン</t>
    </rPh>
    <rPh sb="8" eb="9">
      <t>ガク</t>
    </rPh>
    <rPh sb="10" eb="12">
      <t>カゲン</t>
    </rPh>
    <rPh sb="12" eb="13">
      <t>ガク</t>
    </rPh>
    <rPh sb="14" eb="16">
      <t>レイワ</t>
    </rPh>
    <rPh sb="17" eb="18">
      <t>ネン</t>
    </rPh>
    <rPh sb="19" eb="20">
      <t>ガツ</t>
    </rPh>
    <rPh sb="20" eb="21">
      <t>バン</t>
    </rPh>
    <phoneticPr fontId="2"/>
  </si>
  <si>
    <t>育児休業開始から180日経過後</t>
    <rPh sb="0" eb="2">
      <t>イクジ</t>
    </rPh>
    <rPh sb="2" eb="4">
      <t>キュウギョウ</t>
    </rPh>
    <rPh sb="4" eb="6">
      <t>カイシ</t>
    </rPh>
    <rPh sb="11" eb="12">
      <t>ニチ</t>
    </rPh>
    <rPh sb="12" eb="14">
      <t>ケイカ</t>
    </rPh>
    <rPh sb="14" eb="15">
      <t>ゴ</t>
    </rPh>
    <phoneticPr fontId="2"/>
  </si>
  <si>
    <t>支給期間</t>
    <rPh sb="0" eb="2">
      <t>シキュウ</t>
    </rPh>
    <rPh sb="2" eb="4">
      <t>キカン</t>
    </rPh>
    <phoneticPr fontId="2"/>
  </si>
  <si>
    <t>賃金月額</t>
    <rPh sb="0" eb="2">
      <t>チンギン</t>
    </rPh>
    <rPh sb="2" eb="4">
      <t>ゲツガク</t>
    </rPh>
    <phoneticPr fontId="2"/>
  </si>
  <si>
    <r>
      <t>月収額面　　　　　　　　</t>
    </r>
    <r>
      <rPr>
        <b/>
        <sz val="8"/>
        <color rgb="FF000099"/>
        <rFont val="BIZ UDPゴシック"/>
        <family val="3"/>
        <charset val="128"/>
      </rPr>
      <t>（過去6ヵ月平均）</t>
    </r>
    <rPh sb="0" eb="2">
      <t>ゲッシュウ</t>
    </rPh>
    <rPh sb="2" eb="4">
      <t>ガクメン</t>
    </rPh>
    <rPh sb="13" eb="15">
      <t>カコ</t>
    </rPh>
    <rPh sb="17" eb="18">
      <t>ゲツ</t>
    </rPh>
    <rPh sb="18" eb="20">
      <t>ヘイキン</t>
    </rPh>
    <phoneticPr fontId="2"/>
  </si>
  <si>
    <t>育児休業給付金（月額）</t>
    <rPh sb="0" eb="2">
      <t>イクジ</t>
    </rPh>
    <rPh sb="2" eb="4">
      <t>キュウギョウ</t>
    </rPh>
    <rPh sb="4" eb="7">
      <t>キュウフキン</t>
    </rPh>
    <rPh sb="8" eb="10">
      <t>ゲツガク</t>
    </rPh>
    <phoneticPr fontId="2"/>
  </si>
  <si>
    <t>給付率　　　　　　　</t>
    <rPh sb="0" eb="3">
      <t>キュウフリツ</t>
    </rPh>
    <phoneticPr fontId="2"/>
  </si>
  <si>
    <t>育児休業開始から１８０日以内</t>
    <phoneticPr fontId="2"/>
  </si>
  <si>
    <t>円</t>
    <rPh sb="0" eb="1">
      <t>エン</t>
    </rPh>
    <phoneticPr fontId="2"/>
  </si>
  <si>
    <t>育休前手取り月収　　　　/給付金　　　　　　　　（実質給付率）</t>
    <rPh sb="0" eb="2">
      <t>イクキュウ</t>
    </rPh>
    <rPh sb="2" eb="3">
      <t>マエ</t>
    </rPh>
    <rPh sb="3" eb="5">
      <t>テド</t>
    </rPh>
    <rPh sb="6" eb="8">
      <t>ゲッシュウ</t>
    </rPh>
    <rPh sb="13" eb="16">
      <t>キュウフキン</t>
    </rPh>
    <rPh sb="25" eb="27">
      <t>ジッシツ</t>
    </rPh>
    <rPh sb="27" eb="29">
      <t>キュウフ</t>
    </rPh>
    <rPh sb="29" eb="30">
      <t>リツ</t>
    </rPh>
    <phoneticPr fontId="2"/>
  </si>
  <si>
    <t>育休前　　　手取り月収　　　　</t>
    <rPh sb="0" eb="2">
      <t>イクキュウ</t>
    </rPh>
    <rPh sb="2" eb="3">
      <t>マエ</t>
    </rPh>
    <rPh sb="6" eb="8">
      <t>テド</t>
    </rPh>
    <rPh sb="9" eb="11">
      <t>ゲッシュウ</t>
    </rPh>
    <phoneticPr fontId="2"/>
  </si>
  <si>
    <t>※育児休業中の収入がある場合、ここに月収（額面）を入力してください　⇒</t>
    <rPh sb="1" eb="3">
      <t>イクジ</t>
    </rPh>
    <rPh sb="3" eb="5">
      <t>キュウギョウ</t>
    </rPh>
    <rPh sb="5" eb="6">
      <t>チュウ</t>
    </rPh>
    <rPh sb="7" eb="9">
      <t>シュウニュウ</t>
    </rPh>
    <rPh sb="12" eb="14">
      <t>バアイ</t>
    </rPh>
    <rPh sb="18" eb="20">
      <t>ゲッシュウ</t>
    </rPh>
    <rPh sb="21" eb="23">
      <t>ガクメン</t>
    </rPh>
    <rPh sb="25" eb="27">
      <t>ニュウリョク</t>
    </rPh>
    <phoneticPr fontId="2"/>
  </si>
  <si>
    <t>所得税　　　　　</t>
    <rPh sb="0" eb="3">
      <t>ショトクゼイ</t>
    </rPh>
    <phoneticPr fontId="2"/>
  </si>
  <si>
    <t>社会保険料　　　　　　　</t>
    <rPh sb="0" eb="2">
      <t>シャカイ</t>
    </rPh>
    <rPh sb="2" eb="5">
      <t>ホケンリョウ</t>
    </rPh>
    <phoneticPr fontId="2"/>
  </si>
  <si>
    <t>《育児休業給付金　月額早見表（令和４年８月版）》</t>
    <rPh sb="1" eb="3">
      <t>イクジ</t>
    </rPh>
    <rPh sb="3" eb="5">
      <t>キュウギョウ</t>
    </rPh>
    <rPh sb="5" eb="8">
      <t>キュウフキン</t>
    </rPh>
    <rPh sb="9" eb="11">
      <t>ゲツガク</t>
    </rPh>
    <rPh sb="11" eb="13">
      <t>ハヤミ</t>
    </rPh>
    <rPh sb="13" eb="14">
      <t>ヒョウ</t>
    </rPh>
    <rPh sb="15" eb="17">
      <t>レイワ</t>
    </rPh>
    <rPh sb="18" eb="19">
      <t>ネン</t>
    </rPh>
    <rPh sb="20" eb="21">
      <t>ガツ</t>
    </rPh>
    <rPh sb="21" eb="22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</si>
</sst>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BIZ UDP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b/>
      <sz val="18"/>
      <color theme="1"/>
      <name val="BIZ UDP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1"/>
      <color rgb="FF000099"/>
      <name val="BIZ UDPゴシック"/>
      <family val="3"/>
      <charset val="128"/>
    </font>
    <font>
      <b/>
      <sz val="11"/>
      <color rgb="FF000099"/>
      <name val="游ゴシック"/>
      <family val="3"/>
      <charset val="128"/>
      <scheme val="minor"/>
    </font>
    <font>
      <sz val="10"/>
      <color theme="1"/>
      <name val="BIZ UDPゴシック"/>
      <family val="3"/>
      <charset val="128"/>
    </font>
    <font>
      <b/>
      <sz val="20"/>
      <color theme="1"/>
      <name val="BIZ UDPゴシック"/>
      <family val="3"/>
      <charset val="128"/>
    </font>
    <font>
      <b/>
      <sz val="8"/>
      <color rgb="FF00009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8"/>
      <color theme="1"/>
      <name val="游ゴシック"/>
      <family val="3"/>
      <charset val="128"/>
      <scheme val="minor"/>
    </font>
    <font>
      <sz val="9"/>
      <color theme="1"/>
      <name val="BIZ UDPゴシック"/>
      <family val="3"/>
      <charset val="128"/>
    </font>
    <font>
      <b/>
      <sz val="10"/>
      <color rgb="FFFF0000"/>
      <name val="BIZ UDPゴシック"/>
      <family val="3"/>
      <charset val="128"/>
    </font>
    <font>
      <b/>
      <sz val="12"/>
      <color rgb="FFFF0000"/>
      <name val="游ゴシック"/>
      <family val="3"/>
      <charset val="128"/>
      <scheme val="minor"/>
    </font>
    <font>
      <b/>
      <sz val="9"/>
      <color theme="1"/>
      <name val="BIZ UDPゴシック"/>
      <family val="3"/>
      <charset val="128"/>
    </font>
    <font>
      <sz val="10"/>
      <name val="BIZ UDPゴシック"/>
      <family val="3"/>
      <charset val="128"/>
    </font>
    <font>
      <sz val="10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9" fontId="3" fillId="2" borderId="5" xfId="2" applyFont="1" applyFill="1" applyBorder="1" applyAlignment="1">
      <alignment horizontal="center" vertical="center"/>
    </xf>
    <xf numFmtId="38" fontId="10" fillId="5" borderId="2" xfId="1" applyFont="1" applyFill="1" applyBorder="1" applyAlignment="1">
      <alignment horizontal="center" vertical="center"/>
    </xf>
    <xf numFmtId="38" fontId="10" fillId="5" borderId="3" xfId="1" applyFont="1" applyFill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38" fontId="3" fillId="3" borderId="4" xfId="1" applyFont="1" applyFill="1" applyBorder="1" applyAlignment="1">
      <alignment horizontal="center" vertical="center"/>
    </xf>
    <xf numFmtId="38" fontId="3" fillId="3" borderId="1" xfId="1" applyFont="1" applyFill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18" xfId="0" applyFont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4" fillId="2" borderId="11" xfId="0" applyFont="1" applyFill="1" applyBorder="1" applyAlignment="1">
      <alignment horizontal="center" vertical="center" wrapText="1"/>
    </xf>
    <xf numFmtId="38" fontId="15" fillId="2" borderId="1" xfId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9" fontId="17" fillId="6" borderId="11" xfId="0" applyNumberFormat="1" applyFont="1" applyFill="1" applyBorder="1" applyAlignment="1">
      <alignment horizontal="center" vertical="center" wrapText="1"/>
    </xf>
    <xf numFmtId="38" fontId="18" fillId="6" borderId="1" xfId="1" applyFont="1" applyFill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15" fillId="2" borderId="20" xfId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7" borderId="1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9" fontId="21" fillId="2" borderId="1" xfId="2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9" fontId="8" fillId="2" borderId="1" xfId="2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5" fillId="9" borderId="14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38" fontId="3" fillId="8" borderId="13" xfId="1" applyFont="1" applyFill="1" applyBorder="1" applyAlignment="1" applyProtection="1">
      <alignment horizontal="center" vertical="center"/>
      <protection locked="0"/>
    </xf>
    <xf numFmtId="38" fontId="3" fillId="8" borderId="15" xfId="1" applyFont="1" applyFill="1" applyBorder="1" applyAlignment="1" applyProtection="1">
      <alignment horizontal="center" vertical="center"/>
      <protection locked="0"/>
    </xf>
    <xf numFmtId="0" fontId="3" fillId="7" borderId="4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9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285751</xdr:colOff>
      <xdr:row>0</xdr:row>
      <xdr:rowOff>147199</xdr:rowOff>
    </xdr:from>
    <xdr:to>
      <xdr:col>12</xdr:col>
      <xdr:colOff>66675</xdr:colOff>
      <xdr:row>3</xdr:row>
      <xdr:rowOff>128395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E10695A-38BA-43E4-8A29-862867FCC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4126" y="147199"/>
          <a:ext cx="3047999" cy="790821"/>
        </a:xfrm>
        <a:prstGeom prst="rect">
          <a:avLst/>
        </a:prstGeom>
      </xdr:spPr>
    </xdr:pic>
    <xdr:clientData/>
  </xdr:twoCellAnchor>
  <xdr:twoCellAnchor>
    <xdr:from>
      <xdr:col>13</xdr:col>
      <xdr:colOff>123825</xdr:colOff>
      <xdr:row>5</xdr:row>
      <xdr:rowOff>19049</xdr:rowOff>
    </xdr:from>
    <xdr:to>
      <xdr:col>19</xdr:col>
      <xdr:colOff>619124</xdr:colOff>
      <xdr:row>12</xdr:row>
      <xdr:rowOff>38099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FEC4399F-9915-4227-B798-CC2D8EEF1F9D}"/>
            </a:ext>
          </a:extLst>
        </xdr:cNvPr>
        <xdr:cNvSpPr/>
      </xdr:nvSpPr>
      <xdr:spPr>
        <a:xfrm>
          <a:off x="9944100" y="1323974"/>
          <a:ext cx="4991099" cy="2028825"/>
        </a:xfrm>
        <a:prstGeom prst="roundRect">
          <a:avLst/>
        </a:prstGeom>
        <a:solidFill>
          <a:sysClr val="window" lastClr="FFFFFF"/>
        </a:solidFill>
        <a:ln w="19050"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12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早見表の見方</a:t>
          </a:r>
          <a:r>
            <a:rPr kumimoji="1" lang="en-US" altLang="ja-JP" sz="12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  <a:br>
            <a:rPr kumimoji="1" lang="en-US" altLang="ja-JP" sz="1200" b="1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b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①まず育休中に収入がある場合、または収入が見込まれる場合は、</a:t>
          </a:r>
          <a:b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r>
            <a:rPr kumimoji="1" lang="ja-JP" altLang="en-US" sz="100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早見表の上の</a:t>
          </a:r>
          <a:r>
            <a:rPr kumimoji="1" lang="ja-JP" altLang="en-US" sz="1000">
              <a:solidFill>
                <a:schemeClr val="accent4">
                  <a:lumMod val="7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黄色欄</a:t>
          </a: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に月収（見込額）を入力ください。</a:t>
          </a:r>
          <a:endParaRPr kumimoji="1" lang="en-US" altLang="ja-JP" sz="1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1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②次に育休前の</a:t>
          </a:r>
          <a:r>
            <a:rPr kumimoji="1" lang="ja-JP" altLang="en-US" sz="1000" b="1">
              <a:solidFill>
                <a:srgbClr val="000099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月収額面（過去</a:t>
          </a:r>
          <a:r>
            <a:rPr kumimoji="1" lang="en-US" altLang="ja-JP" sz="1000" b="1">
              <a:solidFill>
                <a:srgbClr val="000099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6</a:t>
          </a:r>
          <a:r>
            <a:rPr kumimoji="1" lang="ja-JP" altLang="en-US" sz="1000" b="1">
              <a:solidFill>
                <a:srgbClr val="000099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ヵ月平均）</a:t>
          </a: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を確認します。</a:t>
          </a:r>
          <a:b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endParaRPr kumimoji="1" lang="en-US" altLang="ja-JP" sz="1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③そのまま横にスクロールすると、</a:t>
          </a:r>
          <a:r>
            <a:rPr kumimoji="1" lang="ja-JP" altLang="en-US" sz="10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育児休業給付金（月額）</a:t>
          </a: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を確認できます。</a:t>
          </a:r>
          <a:endParaRPr kumimoji="1" lang="en-US" altLang="ja-JP" sz="1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※</a:t>
          </a:r>
          <a:r>
            <a:rPr kumimoji="1" lang="ja-JP" altLang="ja-JP" sz="9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育児休業開始から</a:t>
          </a:r>
          <a:r>
            <a:rPr kumimoji="1" lang="en-US" altLang="ja-JP" sz="9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180</a:t>
          </a:r>
          <a:r>
            <a:rPr kumimoji="1" lang="ja-JP" altLang="ja-JP" sz="9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日を境に給付率が変わっているので</a:t>
          </a:r>
          <a:r>
            <a:rPr kumimoji="1" lang="ja-JP" altLang="en-US" sz="9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、確認時</a:t>
          </a:r>
          <a:r>
            <a:rPr kumimoji="1" lang="ja-JP" altLang="ja-JP" sz="9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ご注意ください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000">
            <a:effectLst/>
          </a:endParaRPr>
        </a:p>
        <a:p>
          <a:pPr algn="l"/>
          <a:endParaRPr kumimoji="1" lang="en-US" altLang="ja-JP" sz="1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ja-JP" altLang="en-US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13</xdr:col>
      <xdr:colOff>180975</xdr:colOff>
      <xdr:row>13</xdr:row>
      <xdr:rowOff>28575</xdr:rowOff>
    </xdr:from>
    <xdr:to>
      <xdr:col>19</xdr:col>
      <xdr:colOff>676274</xdr:colOff>
      <xdr:row>22</xdr:row>
      <xdr:rowOff>28575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FDDDBB0E-8934-4FE7-B34A-99DE1EE9B44F}"/>
            </a:ext>
          </a:extLst>
        </xdr:cNvPr>
        <xdr:cNvSpPr/>
      </xdr:nvSpPr>
      <xdr:spPr>
        <a:xfrm>
          <a:off x="10001250" y="3590925"/>
          <a:ext cx="4991099" cy="2228850"/>
        </a:xfrm>
        <a:prstGeom prst="roundRect">
          <a:avLst/>
        </a:prstGeom>
        <a:solidFill>
          <a:schemeClr val="bg1"/>
        </a:solidFill>
        <a:ln w="19050"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12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早見表の留意点</a:t>
          </a:r>
          <a:r>
            <a:rPr kumimoji="1" lang="en-US" altLang="ja-JP" sz="12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  <a:br>
            <a:rPr kumimoji="1" lang="en-US" altLang="ja-JP" sz="1200" b="1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b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1000">
              <a:effectLst/>
              <a:latin typeface="BIZ UDPゴシック" panose="020B0400000000000000" pitchFamily="50" charset="-128"/>
              <a:ea typeface="BIZ UDPゴシック" panose="020B0400000000000000" pitchFamily="50" charset="-128"/>
            </a:rPr>
            <a:t>①所得税、社会保険料は概算金額となります。</a:t>
          </a:r>
          <a:br>
            <a:rPr kumimoji="1" lang="en-US" altLang="ja-JP" sz="1000">
              <a:effectLst/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1000">
              <a:effectLst/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r>
            <a:rPr kumimoji="1" lang="ja-JP" altLang="en-US" sz="1000" baseline="0">
              <a:effectLst/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ja-JP" altLang="en-US" sz="1000">
              <a:effectLst/>
              <a:latin typeface="BIZ UDPゴシック" panose="020B0400000000000000" pitchFamily="50" charset="-128"/>
              <a:ea typeface="BIZ UDPゴシック" panose="020B0400000000000000" pitchFamily="50" charset="-128"/>
            </a:rPr>
            <a:t>また所得税については、扶養家族の数によって変わるため、</a:t>
          </a:r>
          <a:br>
            <a:rPr kumimoji="1" lang="en-US" altLang="ja-JP" sz="1000">
              <a:effectLst/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en-US" altLang="ja-JP" sz="1000">
              <a:effectLst/>
              <a:latin typeface="BIZ UDPゴシック" panose="020B0400000000000000" pitchFamily="50" charset="-128"/>
              <a:ea typeface="BIZ UDPゴシック" panose="020B0400000000000000" pitchFamily="50" charset="-128"/>
            </a:rPr>
            <a:t>   </a:t>
          </a:r>
          <a:r>
            <a:rPr kumimoji="1" lang="ja-JP" altLang="en-US" sz="1000">
              <a:effectLst/>
              <a:latin typeface="BIZ UDPゴシック" panose="020B0400000000000000" pitchFamily="50" charset="-128"/>
              <a:ea typeface="BIZ UDPゴシック" panose="020B0400000000000000" pitchFamily="50" charset="-128"/>
            </a:rPr>
            <a:t>実際の金額と異なる場合があります。</a:t>
          </a:r>
          <a:endParaRPr lang="ja-JP" altLang="ja-JP" sz="1000">
            <a:effectLst/>
          </a:endParaRPr>
        </a:p>
        <a:p>
          <a:pPr algn="l"/>
          <a:endParaRPr kumimoji="1" lang="en-US" altLang="ja-JP" sz="1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②育休中にも住民税の負担があることから、</a:t>
          </a:r>
          <a:b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r>
            <a:rPr kumimoji="1" lang="ja-JP" altLang="en-US" sz="100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実質給付率を算定（育児休業給付金と比較）するにあたり、　</a:t>
          </a:r>
          <a:b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「育休前手取り月収」 については住民税を控除していません。</a:t>
          </a:r>
          <a:b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そのため実際の金額とは異なりますので注意ください。</a:t>
          </a:r>
          <a:endParaRPr kumimoji="1" lang="en-US" altLang="ja-JP" sz="1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r>
            <a:rPr kumimoji="1" lang="en-US" altLang="ja-JP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育児休業給付金は非課税のため、育休明け翌年の住民税負担が減ります</a:t>
          </a:r>
          <a:endParaRPr kumimoji="1" lang="en-US" altLang="ja-JP" sz="9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b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endParaRPr kumimoji="1" lang="ja-JP" altLang="en-US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26DC4-DC91-4439-9063-FDEE3B1C476C}">
  <dimension ref="A1:Z53"/>
  <sheetViews>
    <sheetView showGridLines="0" tabSelected="1" workbookViewId="0">
      <selection activeCell="H1" sqref="H1"/>
    </sheetView>
  </sheetViews>
  <sheetFormatPr defaultRowHeight="18.75" x14ac:dyDescent="0.4"/>
  <cols>
    <col min="1" max="1" width="13.625" customWidth="1"/>
    <col min="2" max="4" width="7.625" customWidth="1"/>
    <col min="5" max="5" width="9.625" customWidth="1"/>
    <col min="6" max="6" width="12.375" style="1" customWidth="1"/>
    <col min="7" max="7" width="6.625" style="1" customWidth="1"/>
    <col min="8" max="8" width="14.25" style="1" customWidth="1"/>
    <col min="9" max="9" width="9.625" style="1" customWidth="1"/>
    <col min="10" max="10" width="12.375" style="7" customWidth="1"/>
    <col min="11" max="11" width="6.625" style="5" customWidth="1"/>
    <col min="12" max="12" width="14.25" style="5" customWidth="1"/>
    <col min="13" max="13" width="6.625" style="1" customWidth="1"/>
    <col min="14" max="15" width="8.25" style="1" customWidth="1"/>
    <col min="16" max="16" width="15.625" style="8" customWidth="1"/>
    <col min="17" max="17" width="10.125" style="5" customWidth="1"/>
    <col min="18" max="18" width="6.625" style="1" customWidth="1"/>
    <col min="19" max="19" width="10.125" style="1" customWidth="1"/>
    <col min="20" max="20" width="10.125" style="4" customWidth="1"/>
    <col min="21" max="21" width="10.125" style="8" customWidth="1"/>
    <col min="22" max="22" width="10.125" style="2" customWidth="1"/>
    <col min="23" max="23" width="6.625" style="2" customWidth="1"/>
    <col min="24" max="24" width="10.125" style="6" customWidth="1"/>
    <col min="25" max="26" width="10.125" style="4" customWidth="1"/>
  </cols>
  <sheetData>
    <row r="1" spans="1:26" ht="24.75" customHeight="1" x14ac:dyDescent="0.4">
      <c r="A1" s="40" t="s">
        <v>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19.5" customHeight="1" thickBot="1" x14ac:dyDescent="0.4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19.5" customHeight="1" thickBot="1" x14ac:dyDescent="0.45">
      <c r="A3" s="43" t="s">
        <v>19</v>
      </c>
      <c r="B3" s="43"/>
      <c r="C3" s="43"/>
      <c r="D3" s="43"/>
      <c r="E3" s="43"/>
      <c r="F3" s="43"/>
      <c r="G3" s="53">
        <v>100000</v>
      </c>
      <c r="H3" s="54"/>
      <c r="I3" s="44" t="s">
        <v>16</v>
      </c>
      <c r="J3" s="32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 ht="19.5" customHeight="1" thickBot="1" x14ac:dyDescent="0.45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5"/>
      <c r="N4" s="35"/>
      <c r="O4" s="35"/>
      <c r="P4" s="35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9.5" thickBot="1" x14ac:dyDescent="0.45">
      <c r="A5" s="50" t="s">
        <v>10</v>
      </c>
      <c r="B5" s="51"/>
      <c r="C5" s="51"/>
      <c r="D5" s="52"/>
      <c r="E5" s="50" t="s">
        <v>15</v>
      </c>
      <c r="F5" s="51"/>
      <c r="G5" s="51"/>
      <c r="H5" s="51"/>
      <c r="I5" s="50" t="s">
        <v>9</v>
      </c>
      <c r="J5" s="51"/>
      <c r="K5" s="51"/>
      <c r="L5" s="52"/>
      <c r="M5"/>
      <c r="N5" s="2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41.25" customHeight="1" x14ac:dyDescent="0.4">
      <c r="A6" s="13" t="s">
        <v>12</v>
      </c>
      <c r="B6" s="33" t="s">
        <v>20</v>
      </c>
      <c r="C6" s="33" t="s">
        <v>21</v>
      </c>
      <c r="D6" s="33" t="s">
        <v>18</v>
      </c>
      <c r="E6" s="36" t="s">
        <v>11</v>
      </c>
      <c r="F6" s="38" t="s">
        <v>13</v>
      </c>
      <c r="G6" s="46" t="s">
        <v>14</v>
      </c>
      <c r="H6" s="45" t="s">
        <v>17</v>
      </c>
      <c r="I6" s="37" t="s">
        <v>11</v>
      </c>
      <c r="J6" s="38" t="s">
        <v>13</v>
      </c>
      <c r="K6" s="48" t="s">
        <v>0</v>
      </c>
      <c r="L6" s="45" t="s">
        <v>17</v>
      </c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26" ht="19.5" x14ac:dyDescent="0.4">
      <c r="A7" s="10">
        <v>50000</v>
      </c>
      <c r="B7" s="34">
        <v>0</v>
      </c>
      <c r="C7" s="34">
        <v>10900</v>
      </c>
      <c r="D7" s="42">
        <f>A7-B7-C7</f>
        <v>39100</v>
      </c>
      <c r="E7" s="12">
        <f>IF(A7/30&lt;賃金日額上下限!$B$5,賃金日額上下限!$B$5,IF(A7/30&lt;賃金日額上下限!$B$8,A7/30,賃金日額上下限!$B$8))*30</f>
        <v>79710</v>
      </c>
      <c r="F7" s="39">
        <f t="shared" ref="F7:F53" si="0">IF(E7*0.8&lt;$G$3,0,IF(E7*0.13&gt;=$G$3,E7*0.67,E7*0.8-$G$3))</f>
        <v>0</v>
      </c>
      <c r="G7" s="47">
        <f t="shared" ref="G7:G53" si="1">F7/E7</f>
        <v>0</v>
      </c>
      <c r="H7" s="9">
        <f>IF(F7/D7&gt;100%,100%,F7/D7)</f>
        <v>0</v>
      </c>
      <c r="I7" s="12">
        <f>IF(A7/30&lt;賃金日額上下限!$B$5,賃金日額上下限!$B$5,IF(A7/30&lt;賃金日額上下限!$B$8,A7/30,賃金日額上下限!$B$8))*30</f>
        <v>79710</v>
      </c>
      <c r="J7" s="39">
        <f t="shared" ref="J7:J53" si="2">IF(I7*0.8&lt;$G$3,0,IF(I7*0.3&gt;=$G$3,I7*0.5,I7*0.8-$G$3))</f>
        <v>0</v>
      </c>
      <c r="K7" s="49">
        <f>J7/I7</f>
        <v>0</v>
      </c>
      <c r="L7" s="9">
        <f>IF(J7/D7&gt;100%,100%,J7/D7)</f>
        <v>0</v>
      </c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1:26" ht="19.5" x14ac:dyDescent="0.4">
      <c r="A8" s="10">
        <v>60000</v>
      </c>
      <c r="B8" s="34">
        <v>0</v>
      </c>
      <c r="C8" s="34">
        <v>10900</v>
      </c>
      <c r="D8" s="42">
        <f t="shared" ref="D8:D53" si="3">A8-B8-C8</f>
        <v>49100</v>
      </c>
      <c r="E8" s="12">
        <f>IF(A8/30&lt;賃金日額上下限!$B$5,賃金日額上下限!$B$5,IF(A8/30&lt;賃金日額上下限!$B$8,A8/30,賃金日額上下限!$B$8))*30</f>
        <v>79710</v>
      </c>
      <c r="F8" s="39">
        <f t="shared" si="0"/>
        <v>0</v>
      </c>
      <c r="G8" s="47">
        <f t="shared" si="1"/>
        <v>0</v>
      </c>
      <c r="H8" s="9">
        <f t="shared" ref="H8:H53" si="4">IF(F8/D8&gt;100%,100%,F8/D8)</f>
        <v>0</v>
      </c>
      <c r="I8" s="12">
        <f>IF(A8/30&lt;賃金日額上下限!$B$5,賃金日額上下限!$B$5,IF(A8/30&lt;賃金日額上下限!$B$8,A8/30,賃金日額上下限!$B$8))*30</f>
        <v>79710</v>
      </c>
      <c r="J8" s="39">
        <f t="shared" si="2"/>
        <v>0</v>
      </c>
      <c r="K8" s="49">
        <f t="shared" ref="K8:K53" si="5">J8/I8</f>
        <v>0</v>
      </c>
      <c r="L8" s="9">
        <f t="shared" ref="L8:L53" si="6">IF(J8/D8&gt;100%,100%,J8/D8)</f>
        <v>0</v>
      </c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6" ht="19.5" x14ac:dyDescent="0.4">
      <c r="A9" s="10">
        <v>70000</v>
      </c>
      <c r="B9" s="34">
        <v>0</v>
      </c>
      <c r="C9" s="34">
        <v>11390</v>
      </c>
      <c r="D9" s="42">
        <f t="shared" si="3"/>
        <v>58610</v>
      </c>
      <c r="E9" s="12">
        <f>IF(A9/30&lt;賃金日額上下限!$B$5,賃金日額上下限!$B$5,IF(A9/30&lt;賃金日額上下限!$B$8,A9/30,賃金日額上下限!$B$8))*30</f>
        <v>79710</v>
      </c>
      <c r="F9" s="39">
        <f t="shared" si="0"/>
        <v>0</v>
      </c>
      <c r="G9" s="47">
        <f t="shared" si="1"/>
        <v>0</v>
      </c>
      <c r="H9" s="9">
        <f t="shared" si="4"/>
        <v>0</v>
      </c>
      <c r="I9" s="12">
        <f>IF(A9/30&lt;賃金日額上下限!$B$5,賃金日額上下限!$B$5,IF(A9/30&lt;賃金日額上下限!$B$8,A9/30,賃金日額上下限!$B$8))*30</f>
        <v>79710</v>
      </c>
      <c r="J9" s="39">
        <f t="shared" si="2"/>
        <v>0</v>
      </c>
      <c r="K9" s="49">
        <f t="shared" si="5"/>
        <v>0</v>
      </c>
      <c r="L9" s="9">
        <f t="shared" si="6"/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26" ht="19.5" x14ac:dyDescent="0.4">
      <c r="A10" s="10">
        <v>80000</v>
      </c>
      <c r="B10" s="34">
        <v>0</v>
      </c>
      <c r="C10" s="34">
        <v>11880</v>
      </c>
      <c r="D10" s="42">
        <f t="shared" si="3"/>
        <v>68120</v>
      </c>
      <c r="E10" s="12">
        <f>IF(A10/30&lt;賃金日額上下限!$B$5,賃金日額上下限!$B$5,IF(A10/30&lt;賃金日額上下限!$B$8,A10/30,賃金日額上下限!$B$8))*30</f>
        <v>80000</v>
      </c>
      <c r="F10" s="39">
        <f t="shared" si="0"/>
        <v>0</v>
      </c>
      <c r="G10" s="47">
        <f t="shared" si="1"/>
        <v>0</v>
      </c>
      <c r="H10" s="9">
        <f t="shared" si="4"/>
        <v>0</v>
      </c>
      <c r="I10" s="12">
        <f>IF(A10/30&lt;賃金日額上下限!$B$5,賃金日額上下限!$B$5,IF(A10/30&lt;賃金日額上下限!$B$8,A10/30,賃金日額上下限!$B$8))*30</f>
        <v>80000</v>
      </c>
      <c r="J10" s="39">
        <f t="shared" si="2"/>
        <v>0</v>
      </c>
      <c r="K10" s="49">
        <f t="shared" si="5"/>
        <v>0</v>
      </c>
      <c r="L10" s="9">
        <f t="shared" si="6"/>
        <v>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6" ht="19.5" x14ac:dyDescent="0.4">
      <c r="A11" s="10">
        <v>90000</v>
      </c>
      <c r="B11" s="34">
        <v>230</v>
      </c>
      <c r="C11" s="34">
        <v>12370</v>
      </c>
      <c r="D11" s="42">
        <f t="shared" si="3"/>
        <v>77400</v>
      </c>
      <c r="E11" s="12">
        <f>IF(A11/30&lt;賃金日額上下限!$B$5,賃金日額上下限!$B$5,IF(A11/30&lt;賃金日額上下限!$B$8,A11/30,賃金日額上下限!$B$8))*30</f>
        <v>90000</v>
      </c>
      <c r="F11" s="39">
        <f t="shared" si="0"/>
        <v>0</v>
      </c>
      <c r="G11" s="47">
        <f t="shared" si="1"/>
        <v>0</v>
      </c>
      <c r="H11" s="9">
        <f t="shared" si="4"/>
        <v>0</v>
      </c>
      <c r="I11" s="12">
        <f>IF(A11/30&lt;賃金日額上下限!$B$5,賃金日額上下限!$B$5,IF(A11/30&lt;賃金日額上下限!$B$8,A11/30,賃金日額上下限!$B$8))*30</f>
        <v>90000</v>
      </c>
      <c r="J11" s="39">
        <f t="shared" si="2"/>
        <v>0</v>
      </c>
      <c r="K11" s="49">
        <f t="shared" si="5"/>
        <v>0</v>
      </c>
      <c r="L11" s="9">
        <f t="shared" si="6"/>
        <v>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ht="19.5" x14ac:dyDescent="0.4">
      <c r="A12" s="10">
        <v>100000</v>
      </c>
      <c r="B12" s="34">
        <v>720</v>
      </c>
      <c r="C12" s="34">
        <v>13770</v>
      </c>
      <c r="D12" s="42">
        <f t="shared" si="3"/>
        <v>85510</v>
      </c>
      <c r="E12" s="12">
        <f>IF(A12/30&lt;賃金日額上下限!$B$5,賃金日額上下限!$B$5,IF(A12/30&lt;賃金日額上下限!$B$8,A12/30,賃金日額上下限!$B$8))*30</f>
        <v>100000</v>
      </c>
      <c r="F12" s="39">
        <f t="shared" si="0"/>
        <v>0</v>
      </c>
      <c r="G12" s="47">
        <f t="shared" si="1"/>
        <v>0</v>
      </c>
      <c r="H12" s="9">
        <f t="shared" si="4"/>
        <v>0</v>
      </c>
      <c r="I12" s="12">
        <f>IF(A12/30&lt;賃金日額上下限!$B$5,賃金日額上下限!$B$5,IF(A12/30&lt;賃金日額上下限!$B$8,A12/30,賃金日額上下限!$B$8))*30</f>
        <v>100000</v>
      </c>
      <c r="J12" s="39">
        <f t="shared" si="2"/>
        <v>0</v>
      </c>
      <c r="K12" s="49">
        <f t="shared" si="5"/>
        <v>0</v>
      </c>
      <c r="L12" s="9">
        <f t="shared" si="6"/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ht="19.5" x14ac:dyDescent="0.4">
      <c r="A13" s="10">
        <v>110000</v>
      </c>
      <c r="B13" s="34">
        <v>1240</v>
      </c>
      <c r="C13" s="34">
        <v>15460</v>
      </c>
      <c r="D13" s="42">
        <f t="shared" si="3"/>
        <v>93300</v>
      </c>
      <c r="E13" s="12">
        <f>IF(A13/30&lt;賃金日額上下限!$B$5,賃金日額上下限!$B$5,IF(A13/30&lt;賃金日額上下限!$B$8,A13/30,賃金日額上下限!$B$8))*30</f>
        <v>110000</v>
      </c>
      <c r="F13" s="39">
        <f t="shared" si="0"/>
        <v>0</v>
      </c>
      <c r="G13" s="47">
        <f t="shared" si="1"/>
        <v>0</v>
      </c>
      <c r="H13" s="9">
        <f t="shared" si="4"/>
        <v>0</v>
      </c>
      <c r="I13" s="12">
        <f>IF(A13/30&lt;賃金日額上下限!$B$5,賃金日額上下限!$B$5,IF(A13/30&lt;賃金日額上下限!$B$8,A13/30,賃金日額上下限!$B$8))*30</f>
        <v>110000</v>
      </c>
      <c r="J13" s="39">
        <f t="shared" si="2"/>
        <v>0</v>
      </c>
      <c r="K13" s="49">
        <f t="shared" si="5"/>
        <v>0</v>
      </c>
      <c r="L13" s="9">
        <f t="shared" si="6"/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ht="19.5" x14ac:dyDescent="0.4">
      <c r="A14" s="10">
        <v>120000</v>
      </c>
      <c r="B14" s="34">
        <v>1750</v>
      </c>
      <c r="C14" s="34">
        <v>16580</v>
      </c>
      <c r="D14" s="42">
        <f t="shared" si="3"/>
        <v>101670</v>
      </c>
      <c r="E14" s="12">
        <f>IF(A14/30&lt;賃金日額上下限!$B$5,賃金日額上下限!$B$5,IF(A14/30&lt;賃金日額上下限!$B$8,A14/30,賃金日額上下限!$B$8))*30</f>
        <v>120000</v>
      </c>
      <c r="F14" s="39">
        <f t="shared" si="0"/>
        <v>0</v>
      </c>
      <c r="G14" s="47">
        <f t="shared" si="1"/>
        <v>0</v>
      </c>
      <c r="H14" s="9">
        <f t="shared" si="4"/>
        <v>0</v>
      </c>
      <c r="I14" s="12">
        <f>IF(A14/30&lt;賃金日額上下限!$B$5,賃金日額上下限!$B$5,IF(A14/30&lt;賃金日額上下限!$B$8,A14/30,賃金日額上下限!$B$8))*30</f>
        <v>120000</v>
      </c>
      <c r="J14" s="39">
        <f t="shared" si="2"/>
        <v>0</v>
      </c>
      <c r="K14" s="49">
        <f t="shared" si="5"/>
        <v>0</v>
      </c>
      <c r="L14" s="9">
        <f t="shared" si="6"/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ht="19.5" x14ac:dyDescent="0.4">
      <c r="A15" s="10">
        <v>130000</v>
      </c>
      <c r="B15" s="34">
        <v>2260</v>
      </c>
      <c r="C15" s="34">
        <v>18830</v>
      </c>
      <c r="D15" s="42">
        <f t="shared" si="3"/>
        <v>108910</v>
      </c>
      <c r="E15" s="12">
        <f>IF(A15/30&lt;賃金日額上下限!$B$5,賃金日額上下限!$B$5,IF(A15/30&lt;賃金日額上下限!$B$8,A15/30,賃金日額上下限!$B$8))*30</f>
        <v>129999.99999999999</v>
      </c>
      <c r="F15" s="39">
        <f t="shared" si="0"/>
        <v>4000</v>
      </c>
      <c r="G15" s="47">
        <f t="shared" si="1"/>
        <v>3.0769230769230774E-2</v>
      </c>
      <c r="H15" s="9">
        <f t="shared" si="4"/>
        <v>3.6727573225599115E-2</v>
      </c>
      <c r="I15" s="12">
        <f>IF(A15/30&lt;賃金日額上下限!$B$5,賃金日額上下限!$B$5,IF(A15/30&lt;賃金日額上下限!$B$8,A15/30,賃金日額上下限!$B$8))*30</f>
        <v>129999.99999999999</v>
      </c>
      <c r="J15" s="39">
        <f t="shared" si="2"/>
        <v>4000</v>
      </c>
      <c r="K15" s="49">
        <f t="shared" si="5"/>
        <v>3.0769230769230774E-2</v>
      </c>
      <c r="L15" s="9">
        <f t="shared" si="6"/>
        <v>3.6727573225599115E-2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ht="19.5" x14ac:dyDescent="0.4">
      <c r="A16" s="10">
        <v>140000</v>
      </c>
      <c r="B16" s="34">
        <v>2680</v>
      </c>
      <c r="C16" s="34">
        <v>19960</v>
      </c>
      <c r="D16" s="42">
        <f t="shared" si="3"/>
        <v>117360</v>
      </c>
      <c r="E16" s="12">
        <f>IF(A16/30&lt;賃金日額上下限!$B$5,賃金日額上下限!$B$5,IF(A16/30&lt;賃金日額上下限!$B$8,A16/30,賃金日額上下限!$B$8))*30</f>
        <v>140000</v>
      </c>
      <c r="F16" s="39">
        <f t="shared" si="0"/>
        <v>12000</v>
      </c>
      <c r="G16" s="47">
        <f t="shared" si="1"/>
        <v>8.5714285714285715E-2</v>
      </c>
      <c r="H16" s="9">
        <f t="shared" si="4"/>
        <v>0.10224948875255624</v>
      </c>
      <c r="I16" s="12">
        <f>IF(A16/30&lt;賃金日額上下限!$B$5,賃金日額上下限!$B$5,IF(A16/30&lt;賃金日額上下限!$B$8,A16/30,賃金日額上下限!$B$8))*30</f>
        <v>140000</v>
      </c>
      <c r="J16" s="39">
        <f t="shared" si="2"/>
        <v>12000</v>
      </c>
      <c r="K16" s="49">
        <f t="shared" si="5"/>
        <v>8.5714285714285715E-2</v>
      </c>
      <c r="L16" s="9">
        <f t="shared" si="6"/>
        <v>0.10224948875255624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ht="19.5" x14ac:dyDescent="0.4">
      <c r="A17" s="10">
        <v>150000</v>
      </c>
      <c r="B17" s="34">
        <v>2980</v>
      </c>
      <c r="C17" s="34">
        <v>21080</v>
      </c>
      <c r="D17" s="42">
        <f t="shared" si="3"/>
        <v>125940</v>
      </c>
      <c r="E17" s="12">
        <f>IF(A17/30&lt;賃金日額上下限!$B$5,賃金日額上下限!$B$5,IF(A17/30&lt;賃金日額上下限!$B$8,A17/30,賃金日額上下限!$B$8))*30</f>
        <v>150000</v>
      </c>
      <c r="F17" s="39">
        <f t="shared" si="0"/>
        <v>20000</v>
      </c>
      <c r="G17" s="47">
        <f t="shared" si="1"/>
        <v>0.13333333333333333</v>
      </c>
      <c r="H17" s="9">
        <f t="shared" si="4"/>
        <v>0.15880578053041131</v>
      </c>
      <c r="I17" s="12">
        <f>IF(A17/30&lt;賃金日額上下限!$B$5,賃金日額上下限!$B$5,IF(A17/30&lt;賃金日額上下限!$B$8,A17/30,賃金日額上下限!$B$8))*30</f>
        <v>150000</v>
      </c>
      <c r="J17" s="39">
        <f t="shared" si="2"/>
        <v>20000</v>
      </c>
      <c r="K17" s="49">
        <f t="shared" si="5"/>
        <v>0.13333333333333333</v>
      </c>
      <c r="L17" s="9">
        <f t="shared" si="6"/>
        <v>0.15880578053041131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9.5" x14ac:dyDescent="0.4">
      <c r="A18" s="10">
        <v>160000</v>
      </c>
      <c r="B18" s="34">
        <v>3340</v>
      </c>
      <c r="C18" s="34">
        <v>22490</v>
      </c>
      <c r="D18" s="42">
        <f t="shared" si="3"/>
        <v>134170</v>
      </c>
      <c r="E18" s="12">
        <f>IF(A18/30&lt;賃金日額上下限!$B$5,賃金日額上下限!$B$5,IF(A18/30&lt;賃金日額上下限!$B$8,A18/30,賃金日額上下限!$B$8))*30</f>
        <v>160000</v>
      </c>
      <c r="F18" s="39">
        <f t="shared" si="0"/>
        <v>28000</v>
      </c>
      <c r="G18" s="47">
        <f t="shared" si="1"/>
        <v>0.17499999999999999</v>
      </c>
      <c r="H18" s="9">
        <f t="shared" si="4"/>
        <v>0.20869046731758217</v>
      </c>
      <c r="I18" s="12">
        <f>IF(A18/30&lt;賃金日額上下限!$B$5,賃金日額上下限!$B$5,IF(A18/30&lt;賃金日額上下限!$B$8,A18/30,賃金日額上下限!$B$8))*30</f>
        <v>160000</v>
      </c>
      <c r="J18" s="39">
        <f t="shared" si="2"/>
        <v>28000</v>
      </c>
      <c r="K18" s="49">
        <f t="shared" si="5"/>
        <v>0.17499999999999999</v>
      </c>
      <c r="L18" s="9">
        <f t="shared" si="6"/>
        <v>0.20869046731758217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9.5" x14ac:dyDescent="0.4">
      <c r="A19" s="10">
        <v>170000</v>
      </c>
      <c r="B19" s="34">
        <v>3700</v>
      </c>
      <c r="C19" s="34">
        <v>23890</v>
      </c>
      <c r="D19" s="42">
        <f t="shared" si="3"/>
        <v>142410</v>
      </c>
      <c r="E19" s="12">
        <f>IF(A19/30&lt;賃金日額上下限!$B$5,賃金日額上下限!$B$5,IF(A19/30&lt;賃金日額上下限!$B$8,A19/30,賃金日額上下限!$B$8))*30</f>
        <v>170000</v>
      </c>
      <c r="F19" s="39">
        <f t="shared" si="0"/>
        <v>36000</v>
      </c>
      <c r="G19" s="47">
        <f t="shared" si="1"/>
        <v>0.21176470588235294</v>
      </c>
      <c r="H19" s="9">
        <f t="shared" si="4"/>
        <v>0.25279123657046554</v>
      </c>
      <c r="I19" s="12">
        <f>IF(A19/30&lt;賃金日額上下限!$B$5,賃金日額上下限!$B$5,IF(A19/30&lt;賃金日額上下限!$B$8,A19/30,賃金日額上下限!$B$8))*30</f>
        <v>170000</v>
      </c>
      <c r="J19" s="39">
        <f t="shared" si="2"/>
        <v>36000</v>
      </c>
      <c r="K19" s="49">
        <f t="shared" si="5"/>
        <v>0.21176470588235294</v>
      </c>
      <c r="L19" s="9">
        <f t="shared" si="6"/>
        <v>0.25279123657046554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ht="19.5" x14ac:dyDescent="0.4">
      <c r="A20" s="10">
        <v>180000</v>
      </c>
      <c r="B20" s="34">
        <v>4050</v>
      </c>
      <c r="C20" s="34">
        <v>25300</v>
      </c>
      <c r="D20" s="42">
        <f t="shared" si="3"/>
        <v>150650</v>
      </c>
      <c r="E20" s="12">
        <f>IF(A20/30&lt;賃金日額上下限!$B$5,賃金日額上下限!$B$5,IF(A20/30&lt;賃金日額上下限!$B$8,A20/30,賃金日額上下限!$B$8))*30</f>
        <v>180000</v>
      </c>
      <c r="F20" s="39">
        <f t="shared" si="0"/>
        <v>44000</v>
      </c>
      <c r="G20" s="47">
        <f t="shared" si="1"/>
        <v>0.24444444444444444</v>
      </c>
      <c r="H20" s="9">
        <f t="shared" si="4"/>
        <v>0.29206770660471293</v>
      </c>
      <c r="I20" s="12">
        <f>IF(A20/30&lt;賃金日額上下限!$B$5,賃金日額上下限!$B$5,IF(A20/30&lt;賃金日額上下限!$B$8,A20/30,賃金日額上下限!$B$8))*30</f>
        <v>180000</v>
      </c>
      <c r="J20" s="39">
        <f t="shared" si="2"/>
        <v>44000</v>
      </c>
      <c r="K20" s="49">
        <f t="shared" si="5"/>
        <v>0.24444444444444444</v>
      </c>
      <c r="L20" s="9">
        <f t="shared" si="6"/>
        <v>0.29206770660471293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ht="19.5" x14ac:dyDescent="0.4">
      <c r="A21" s="10">
        <v>190000</v>
      </c>
      <c r="B21" s="34">
        <v>4410</v>
      </c>
      <c r="C21" s="34">
        <v>26700</v>
      </c>
      <c r="D21" s="42">
        <f t="shared" si="3"/>
        <v>158890</v>
      </c>
      <c r="E21" s="12">
        <f>IF(A21/30&lt;賃金日額上下限!$B$5,賃金日額上下限!$B$5,IF(A21/30&lt;賃金日額上下限!$B$8,A21/30,賃金日額上下限!$B$8))*30</f>
        <v>190000</v>
      </c>
      <c r="F21" s="39">
        <f t="shared" si="0"/>
        <v>52000</v>
      </c>
      <c r="G21" s="47">
        <f t="shared" si="1"/>
        <v>0.27368421052631581</v>
      </c>
      <c r="H21" s="9">
        <f t="shared" si="4"/>
        <v>0.32727043866826105</v>
      </c>
      <c r="I21" s="12">
        <f>IF(A21/30&lt;賃金日額上下限!$B$5,賃金日額上下限!$B$5,IF(A21/30&lt;賃金日額上下限!$B$8,A21/30,賃金日額上下限!$B$8))*30</f>
        <v>190000</v>
      </c>
      <c r="J21" s="39">
        <f t="shared" si="2"/>
        <v>52000</v>
      </c>
      <c r="K21" s="49">
        <f t="shared" si="5"/>
        <v>0.27368421052631581</v>
      </c>
      <c r="L21" s="9">
        <f t="shared" si="6"/>
        <v>0.32727043866826105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ht="19.5" x14ac:dyDescent="0.4">
      <c r="A22" s="10">
        <v>200000</v>
      </c>
      <c r="B22" s="34">
        <v>4770</v>
      </c>
      <c r="C22" s="34">
        <v>28110</v>
      </c>
      <c r="D22" s="42">
        <f t="shared" si="3"/>
        <v>167120</v>
      </c>
      <c r="E22" s="12">
        <f>IF(A22/30&lt;賃金日額上下限!$B$5,賃金日額上下限!$B$5,IF(A22/30&lt;賃金日額上下限!$B$8,A22/30,賃金日額上下限!$B$8))*30</f>
        <v>200000</v>
      </c>
      <c r="F22" s="39">
        <f t="shared" si="0"/>
        <v>60000</v>
      </c>
      <c r="G22" s="47">
        <f t="shared" si="1"/>
        <v>0.3</v>
      </c>
      <c r="H22" s="9">
        <f t="shared" si="4"/>
        <v>0.35902345619913834</v>
      </c>
      <c r="I22" s="12">
        <f>IF(A22/30&lt;賃金日額上下限!$B$5,賃金日額上下限!$B$5,IF(A22/30&lt;賃金日額上下限!$B$8,A22/30,賃金日額上下限!$B$8))*30</f>
        <v>200000</v>
      </c>
      <c r="J22" s="39">
        <f t="shared" si="2"/>
        <v>60000</v>
      </c>
      <c r="K22" s="49">
        <f t="shared" si="5"/>
        <v>0.3</v>
      </c>
      <c r="L22" s="9">
        <f t="shared" si="6"/>
        <v>0.35902345619913834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ht="19.5" x14ac:dyDescent="0.4">
      <c r="A23" s="10">
        <v>210000</v>
      </c>
      <c r="B23" s="34">
        <v>5130</v>
      </c>
      <c r="C23" s="34">
        <v>30920</v>
      </c>
      <c r="D23" s="42">
        <f t="shared" si="3"/>
        <v>173950</v>
      </c>
      <c r="E23" s="12">
        <f>IF(A23/30&lt;賃金日額上下限!$B$5,賃金日額上下限!$B$5,IF(A23/30&lt;賃金日額上下限!$B$8,A23/30,賃金日額上下限!$B$8))*30</f>
        <v>210000</v>
      </c>
      <c r="F23" s="39">
        <f t="shared" si="0"/>
        <v>68000</v>
      </c>
      <c r="G23" s="47">
        <f t="shared" si="1"/>
        <v>0.32380952380952382</v>
      </c>
      <c r="H23" s="9">
        <f t="shared" si="4"/>
        <v>0.39091693015234263</v>
      </c>
      <c r="I23" s="12">
        <f>IF(A23/30&lt;賃金日額上下限!$B$5,賃金日額上下限!$B$5,IF(A23/30&lt;賃金日額上下限!$B$8,A23/30,賃金日額上下限!$B$8))*30</f>
        <v>210000</v>
      </c>
      <c r="J23" s="39">
        <f t="shared" si="2"/>
        <v>68000</v>
      </c>
      <c r="K23" s="49">
        <f t="shared" si="5"/>
        <v>0.32380952380952382</v>
      </c>
      <c r="L23" s="9">
        <f t="shared" si="6"/>
        <v>0.39091693015234263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ht="19.5" x14ac:dyDescent="0.4">
      <c r="A24" s="10">
        <v>220000</v>
      </c>
      <c r="B24" s="34">
        <v>5480</v>
      </c>
      <c r="C24" s="34">
        <v>30920</v>
      </c>
      <c r="D24" s="42">
        <f t="shared" si="3"/>
        <v>183600</v>
      </c>
      <c r="E24" s="12">
        <f>IF(A24/30&lt;賃金日額上下限!$B$5,賃金日額上下限!$B$5,IF(A24/30&lt;賃金日額上下限!$B$8,A24/30,賃金日額上下限!$B$8))*30</f>
        <v>220000</v>
      </c>
      <c r="F24" s="39">
        <f t="shared" si="0"/>
        <v>76000</v>
      </c>
      <c r="G24" s="47">
        <f t="shared" si="1"/>
        <v>0.34545454545454546</v>
      </c>
      <c r="H24" s="9">
        <f t="shared" si="4"/>
        <v>0.41394335511982572</v>
      </c>
      <c r="I24" s="12">
        <f>IF(A24/30&lt;賃金日額上下限!$B$5,賃金日額上下限!$B$5,IF(A24/30&lt;賃金日額上下限!$B$8,A24/30,賃金日額上下限!$B$8))*30</f>
        <v>220000</v>
      </c>
      <c r="J24" s="39">
        <f t="shared" si="2"/>
        <v>76000</v>
      </c>
      <c r="K24" s="49">
        <f t="shared" si="5"/>
        <v>0.34545454545454546</v>
      </c>
      <c r="L24" s="9">
        <f t="shared" si="6"/>
        <v>0.41394335511982572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ht="19.5" x14ac:dyDescent="0.4">
      <c r="A25" s="10">
        <v>230000</v>
      </c>
      <c r="B25" s="34">
        <v>5890</v>
      </c>
      <c r="C25" s="34">
        <v>33730</v>
      </c>
      <c r="D25" s="42">
        <f t="shared" si="3"/>
        <v>190380</v>
      </c>
      <c r="E25" s="12">
        <f>IF(A25/30&lt;賃金日額上下限!$B$5,賃金日額上下限!$B$5,IF(A25/30&lt;賃金日額上下限!$B$8,A25/30,賃金日額上下限!$B$8))*30</f>
        <v>230000</v>
      </c>
      <c r="F25" s="39">
        <f t="shared" si="0"/>
        <v>84000</v>
      </c>
      <c r="G25" s="47">
        <f t="shared" si="1"/>
        <v>0.36521739130434783</v>
      </c>
      <c r="H25" s="9">
        <f t="shared" si="4"/>
        <v>0.44122281752284903</v>
      </c>
      <c r="I25" s="12">
        <f>IF(A25/30&lt;賃金日額上下限!$B$5,賃金日額上下限!$B$5,IF(A25/30&lt;賃金日額上下限!$B$8,A25/30,賃金日額上下限!$B$8))*30</f>
        <v>230000</v>
      </c>
      <c r="J25" s="39">
        <f t="shared" si="2"/>
        <v>84000</v>
      </c>
      <c r="K25" s="49">
        <f t="shared" si="5"/>
        <v>0.36521739130434783</v>
      </c>
      <c r="L25" s="9">
        <f t="shared" si="6"/>
        <v>0.44122281752284903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ht="19.5" x14ac:dyDescent="0.4">
      <c r="A26" s="10">
        <v>240000</v>
      </c>
      <c r="B26" s="34">
        <v>6210</v>
      </c>
      <c r="C26" s="34">
        <v>33730</v>
      </c>
      <c r="D26" s="42">
        <f t="shared" si="3"/>
        <v>200060</v>
      </c>
      <c r="E26" s="12">
        <f>IF(A26/30&lt;賃金日額上下限!$B$5,賃金日額上下限!$B$5,IF(A26/30&lt;賃金日額上下限!$B$8,A26/30,賃金日額上下限!$B$8))*30</f>
        <v>240000</v>
      </c>
      <c r="F26" s="39">
        <f t="shared" si="0"/>
        <v>92000</v>
      </c>
      <c r="G26" s="47">
        <f t="shared" si="1"/>
        <v>0.38333333333333336</v>
      </c>
      <c r="H26" s="9">
        <f t="shared" si="4"/>
        <v>0.45986204138758374</v>
      </c>
      <c r="I26" s="12">
        <f>IF(A26/30&lt;賃金日額上下限!$B$5,賃金日額上下限!$B$5,IF(A26/30&lt;賃金日額上下限!$B$8,A26/30,賃金日額上下限!$B$8))*30</f>
        <v>240000</v>
      </c>
      <c r="J26" s="39">
        <f t="shared" si="2"/>
        <v>92000</v>
      </c>
      <c r="K26" s="49">
        <f t="shared" si="5"/>
        <v>0.38333333333333336</v>
      </c>
      <c r="L26" s="9">
        <f t="shared" si="6"/>
        <v>0.45986204138758374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ht="19.5" x14ac:dyDescent="0.4">
      <c r="A27" s="10">
        <v>250000</v>
      </c>
      <c r="B27" s="34">
        <v>6530</v>
      </c>
      <c r="C27" s="34">
        <v>36540</v>
      </c>
      <c r="D27" s="42">
        <f t="shared" si="3"/>
        <v>206930</v>
      </c>
      <c r="E27" s="12">
        <f>IF(A27/30&lt;賃金日額上下限!$B$5,賃金日額上下限!$B$5,IF(A27/30&lt;賃金日額上下限!$B$8,A27/30,賃金日額上下限!$B$8))*30</f>
        <v>250000.00000000003</v>
      </c>
      <c r="F27" s="39">
        <f t="shared" si="0"/>
        <v>100000.00000000003</v>
      </c>
      <c r="G27" s="47">
        <f t="shared" si="1"/>
        <v>0.40000000000000008</v>
      </c>
      <c r="H27" s="9">
        <f t="shared" si="4"/>
        <v>0.48325520707485636</v>
      </c>
      <c r="I27" s="12">
        <f>IF(A27/30&lt;賃金日額上下限!$B$5,賃金日額上下限!$B$5,IF(A27/30&lt;賃金日額上下限!$B$8,A27/30,賃金日額上下限!$B$8))*30</f>
        <v>250000.00000000003</v>
      </c>
      <c r="J27" s="39">
        <f t="shared" si="2"/>
        <v>100000.00000000003</v>
      </c>
      <c r="K27" s="49">
        <f t="shared" si="5"/>
        <v>0.40000000000000008</v>
      </c>
      <c r="L27" s="9">
        <f t="shared" si="6"/>
        <v>0.48325520707485636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ht="19.5" x14ac:dyDescent="0.4">
      <c r="A28" s="10">
        <v>260000</v>
      </c>
      <c r="B28" s="34">
        <v>6960</v>
      </c>
      <c r="C28" s="34">
        <v>36540</v>
      </c>
      <c r="D28" s="42">
        <f t="shared" si="3"/>
        <v>216500</v>
      </c>
      <c r="E28" s="12">
        <f>IF(A28/30&lt;賃金日額上下限!$B$5,賃金日額上下限!$B$5,IF(A28/30&lt;賃金日額上下限!$B$8,A28/30,賃金日額上下限!$B$8))*30</f>
        <v>259999.99999999997</v>
      </c>
      <c r="F28" s="39">
        <f t="shared" si="0"/>
        <v>108000</v>
      </c>
      <c r="G28" s="47">
        <f t="shared" si="1"/>
        <v>0.41538461538461541</v>
      </c>
      <c r="H28" s="9">
        <f t="shared" si="4"/>
        <v>0.49884526558891457</v>
      </c>
      <c r="I28" s="12">
        <f>IF(A28/30&lt;賃金日額上下限!$B$5,賃金日額上下限!$B$5,IF(A28/30&lt;賃金日額上下限!$B$8,A28/30,賃金日額上下限!$B$8))*30</f>
        <v>259999.99999999997</v>
      </c>
      <c r="J28" s="39">
        <f t="shared" si="2"/>
        <v>108000</v>
      </c>
      <c r="K28" s="49">
        <f t="shared" si="5"/>
        <v>0.41538461538461541</v>
      </c>
      <c r="L28" s="9">
        <f t="shared" si="6"/>
        <v>0.49884526558891457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ht="19.5" x14ac:dyDescent="0.4">
      <c r="A29" s="10">
        <v>270000</v>
      </c>
      <c r="B29" s="34">
        <v>7280</v>
      </c>
      <c r="C29" s="34">
        <v>39350</v>
      </c>
      <c r="D29" s="42">
        <f t="shared" si="3"/>
        <v>223370</v>
      </c>
      <c r="E29" s="12">
        <f>IF(A29/30&lt;賃金日額上下限!$B$5,賃金日額上下限!$B$5,IF(A29/30&lt;賃金日額上下限!$B$8,A29/30,賃金日額上下限!$B$8))*30</f>
        <v>270000</v>
      </c>
      <c r="F29" s="39">
        <f t="shared" si="0"/>
        <v>116000</v>
      </c>
      <c r="G29" s="47">
        <f t="shared" si="1"/>
        <v>0.42962962962962964</v>
      </c>
      <c r="H29" s="9">
        <f t="shared" si="4"/>
        <v>0.51931772395576847</v>
      </c>
      <c r="I29" s="12">
        <f>IF(A29/30&lt;賃金日額上下限!$B$5,賃金日額上下限!$B$5,IF(A29/30&lt;賃金日額上下限!$B$8,A29/30,賃金日額上下限!$B$8))*30</f>
        <v>270000</v>
      </c>
      <c r="J29" s="39">
        <f t="shared" si="2"/>
        <v>116000</v>
      </c>
      <c r="K29" s="49">
        <f t="shared" si="5"/>
        <v>0.42962962962962964</v>
      </c>
      <c r="L29" s="9">
        <f t="shared" si="6"/>
        <v>0.51931772395576847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ht="19.5" x14ac:dyDescent="0.4">
      <c r="A30" s="10">
        <v>280000</v>
      </c>
      <c r="B30" s="34">
        <v>7610</v>
      </c>
      <c r="C30" s="34">
        <v>39350</v>
      </c>
      <c r="D30" s="42">
        <f t="shared" si="3"/>
        <v>233040</v>
      </c>
      <c r="E30" s="12">
        <f>IF(A30/30&lt;賃金日額上下限!$B$5,賃金日額上下限!$B$5,IF(A30/30&lt;賃金日額上下限!$B$8,A30/30,賃金日額上下限!$B$8))*30</f>
        <v>280000</v>
      </c>
      <c r="F30" s="39">
        <f t="shared" si="0"/>
        <v>124000</v>
      </c>
      <c r="G30" s="47">
        <f t="shared" si="1"/>
        <v>0.44285714285714284</v>
      </c>
      <c r="H30" s="9">
        <f t="shared" si="4"/>
        <v>0.53209749399244766</v>
      </c>
      <c r="I30" s="12">
        <f>IF(A30/30&lt;賃金日額上下限!$B$5,賃金日額上下限!$B$5,IF(A30/30&lt;賃金日額上下限!$B$8,A30/30,賃金日額上下限!$B$8))*30</f>
        <v>280000</v>
      </c>
      <c r="J30" s="39">
        <f t="shared" si="2"/>
        <v>124000</v>
      </c>
      <c r="K30" s="49">
        <f t="shared" si="5"/>
        <v>0.44285714285714284</v>
      </c>
      <c r="L30" s="9">
        <f t="shared" si="6"/>
        <v>0.53209749399244766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ht="19.5" x14ac:dyDescent="0.4">
      <c r="A31" s="10">
        <v>290000</v>
      </c>
      <c r="B31" s="34">
        <v>8040</v>
      </c>
      <c r="C31" s="34">
        <v>42170</v>
      </c>
      <c r="D31" s="42">
        <f t="shared" si="3"/>
        <v>239790</v>
      </c>
      <c r="E31" s="12">
        <f>IF(A31/30&lt;賃金日額上下限!$B$5,賃金日額上下限!$B$5,IF(A31/30&lt;賃金日額上下限!$B$8,A31/30,賃金日額上下限!$B$8))*30</f>
        <v>290000</v>
      </c>
      <c r="F31" s="39">
        <f t="shared" si="0"/>
        <v>132000</v>
      </c>
      <c r="G31" s="47">
        <f t="shared" si="1"/>
        <v>0.45517241379310347</v>
      </c>
      <c r="H31" s="9">
        <f t="shared" si="4"/>
        <v>0.55048167146252969</v>
      </c>
      <c r="I31" s="12">
        <f>IF(A31/30&lt;賃金日額上下限!$B$5,賃金日額上下限!$B$5,IF(A31/30&lt;賃金日額上下限!$B$8,A31/30,賃金日額上下限!$B$8))*30</f>
        <v>290000</v>
      </c>
      <c r="J31" s="39">
        <f t="shared" si="2"/>
        <v>132000</v>
      </c>
      <c r="K31" s="49">
        <f t="shared" si="5"/>
        <v>0.45517241379310347</v>
      </c>
      <c r="L31" s="9">
        <f t="shared" si="6"/>
        <v>0.55048167146252969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ht="19.5" x14ac:dyDescent="0.4">
      <c r="A32" s="10">
        <v>300000</v>
      </c>
      <c r="B32" s="34">
        <v>8420</v>
      </c>
      <c r="C32" s="34">
        <v>42170</v>
      </c>
      <c r="D32" s="42">
        <f t="shared" si="3"/>
        <v>249410</v>
      </c>
      <c r="E32" s="12">
        <f>IF(A32/30&lt;賃金日額上下限!$B$5,賃金日額上下限!$B$5,IF(A32/30&lt;賃金日額上下限!$B$8,A32/30,賃金日額上下限!$B$8))*30</f>
        <v>300000</v>
      </c>
      <c r="F32" s="39">
        <f t="shared" si="0"/>
        <v>140000</v>
      </c>
      <c r="G32" s="47">
        <f t="shared" si="1"/>
        <v>0.46666666666666667</v>
      </c>
      <c r="H32" s="9">
        <f t="shared" si="4"/>
        <v>0.56132472635419595</v>
      </c>
      <c r="I32" s="12">
        <f>IF(A32/30&lt;賃金日額上下限!$B$5,賃金日額上下限!$B$5,IF(A32/30&lt;賃金日額上下限!$B$8,A32/30,賃金日額上下限!$B$8))*30</f>
        <v>300000</v>
      </c>
      <c r="J32" s="39">
        <f t="shared" si="2"/>
        <v>140000</v>
      </c>
      <c r="K32" s="49">
        <f t="shared" si="5"/>
        <v>0.46666666666666667</v>
      </c>
      <c r="L32" s="9">
        <f t="shared" si="6"/>
        <v>0.56132472635419595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ht="19.5" x14ac:dyDescent="0.4">
      <c r="A33" s="10">
        <v>310000</v>
      </c>
      <c r="B33" s="34">
        <v>9160</v>
      </c>
      <c r="C33" s="34">
        <v>44980</v>
      </c>
      <c r="D33" s="42">
        <f t="shared" si="3"/>
        <v>255860</v>
      </c>
      <c r="E33" s="12">
        <f>IF(A33/30&lt;賃金日額上下限!$B$5,賃金日額上下限!$B$5,IF(A33/30&lt;賃金日額上下限!$B$8,A33/30,賃金日額上下限!$B$8))*30</f>
        <v>310000</v>
      </c>
      <c r="F33" s="39">
        <f t="shared" si="0"/>
        <v>148000</v>
      </c>
      <c r="G33" s="47">
        <f t="shared" si="1"/>
        <v>0.47741935483870968</v>
      </c>
      <c r="H33" s="9">
        <f t="shared" si="4"/>
        <v>0.57844133510513562</v>
      </c>
      <c r="I33" s="12">
        <f>IF(A33/30&lt;賃金日額上下限!$B$5,賃金日額上下限!$B$5,IF(A33/30&lt;賃金日額上下限!$B$8,A33/30,賃金日額上下限!$B$8))*30</f>
        <v>310000</v>
      </c>
      <c r="J33" s="39">
        <f t="shared" si="2"/>
        <v>148000</v>
      </c>
      <c r="K33" s="49">
        <f t="shared" si="5"/>
        <v>0.47741935483870968</v>
      </c>
      <c r="L33" s="9">
        <f t="shared" si="6"/>
        <v>0.57844133510513562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ht="19.5" x14ac:dyDescent="0.4">
      <c r="A34" s="10">
        <v>320000</v>
      </c>
      <c r="B34" s="34">
        <v>10140</v>
      </c>
      <c r="C34" s="34">
        <v>44980</v>
      </c>
      <c r="D34" s="42">
        <f t="shared" si="3"/>
        <v>264880</v>
      </c>
      <c r="E34" s="12">
        <f>IF(A34/30&lt;賃金日額上下限!$B$5,賃金日額上下限!$B$5,IF(A34/30&lt;賃金日額上下限!$B$8,A34/30,賃金日額上下限!$B$8))*30</f>
        <v>320000</v>
      </c>
      <c r="F34" s="39">
        <f t="shared" si="0"/>
        <v>156000</v>
      </c>
      <c r="G34" s="47">
        <f t="shared" si="1"/>
        <v>0.48749999999999999</v>
      </c>
      <c r="H34" s="9">
        <f t="shared" si="4"/>
        <v>0.58894593778314708</v>
      </c>
      <c r="I34" s="12">
        <f>IF(A34/30&lt;賃金日額上下限!$B$5,賃金日額上下限!$B$5,IF(A34/30&lt;賃金日額上下限!$B$8,A34/30,賃金日額上下限!$B$8))*30</f>
        <v>320000</v>
      </c>
      <c r="J34" s="39">
        <f t="shared" si="2"/>
        <v>156000</v>
      </c>
      <c r="K34" s="49">
        <f t="shared" si="5"/>
        <v>0.48749999999999999</v>
      </c>
      <c r="L34" s="9">
        <f t="shared" si="6"/>
        <v>0.58894593778314708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ht="19.5" x14ac:dyDescent="0.4">
      <c r="A35" s="10">
        <v>330000</v>
      </c>
      <c r="B35" s="34">
        <v>10870</v>
      </c>
      <c r="C35" s="34">
        <v>47790</v>
      </c>
      <c r="D35" s="42">
        <f t="shared" si="3"/>
        <v>271340</v>
      </c>
      <c r="E35" s="12">
        <f>IF(A35/30&lt;賃金日額上下限!$B$5,賃金日額上下限!$B$5,IF(A35/30&lt;賃金日額上下限!$B$8,A35/30,賃金日額上下限!$B$8))*30</f>
        <v>330000</v>
      </c>
      <c r="F35" s="39">
        <f t="shared" si="0"/>
        <v>164000</v>
      </c>
      <c r="G35" s="47">
        <f t="shared" si="1"/>
        <v>0.49696969696969695</v>
      </c>
      <c r="H35" s="9">
        <f t="shared" si="4"/>
        <v>0.60440775410923564</v>
      </c>
      <c r="I35" s="12">
        <f>IF(A35/30&lt;賃金日額上下限!$B$5,賃金日額上下限!$B$5,IF(A35/30&lt;賃金日額上下限!$B$8,A35/30,賃金日額上下限!$B$8))*30</f>
        <v>330000</v>
      </c>
      <c r="J35" s="39">
        <f t="shared" si="2"/>
        <v>164000</v>
      </c>
      <c r="K35" s="49">
        <f t="shared" si="5"/>
        <v>0.49696969696969695</v>
      </c>
      <c r="L35" s="9">
        <f t="shared" si="6"/>
        <v>0.60440775410923564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ht="19.5" x14ac:dyDescent="0.4">
      <c r="A36" s="10">
        <v>340000</v>
      </c>
      <c r="B36" s="34">
        <v>11610</v>
      </c>
      <c r="C36" s="34">
        <v>47790</v>
      </c>
      <c r="D36" s="42">
        <f t="shared" si="3"/>
        <v>280600</v>
      </c>
      <c r="E36" s="12">
        <f>IF(A36/30&lt;賃金日額上下限!$B$5,賃金日額上下限!$B$5,IF(A36/30&lt;賃金日額上下限!$B$8,A36/30,賃金日額上下限!$B$8))*30</f>
        <v>340000</v>
      </c>
      <c r="F36" s="39">
        <f t="shared" si="0"/>
        <v>172000</v>
      </c>
      <c r="G36" s="47">
        <f t="shared" si="1"/>
        <v>0.50588235294117645</v>
      </c>
      <c r="H36" s="9">
        <f t="shared" si="4"/>
        <v>0.61297220242337846</v>
      </c>
      <c r="I36" s="12">
        <f>IF(A36/30&lt;賃金日額上下限!$B$5,賃金日額上下限!$B$5,IF(A36/30&lt;賃金日額上下限!$B$8,A36/30,賃金日額上下限!$B$8))*30</f>
        <v>340000</v>
      </c>
      <c r="J36" s="39">
        <f t="shared" si="2"/>
        <v>170000</v>
      </c>
      <c r="K36" s="49">
        <f t="shared" si="5"/>
        <v>0.5</v>
      </c>
      <c r="L36" s="9">
        <f t="shared" si="6"/>
        <v>0.60584461867426942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ht="19.5" x14ac:dyDescent="0.4">
      <c r="A37" s="10">
        <v>350000</v>
      </c>
      <c r="B37" s="34">
        <v>12590</v>
      </c>
      <c r="C37" s="34">
        <v>50600</v>
      </c>
      <c r="D37" s="42">
        <f t="shared" si="3"/>
        <v>286810</v>
      </c>
      <c r="E37" s="12">
        <f>IF(A37/30&lt;賃金日額上下限!$B$5,賃金日額上下限!$B$5,IF(A37/30&lt;賃金日額上下限!$B$8,A37/30,賃金日額上下限!$B$8))*30</f>
        <v>350000</v>
      </c>
      <c r="F37" s="39">
        <f t="shared" si="0"/>
        <v>180000</v>
      </c>
      <c r="G37" s="47">
        <f t="shared" si="1"/>
        <v>0.51428571428571423</v>
      </c>
      <c r="H37" s="9">
        <f t="shared" si="4"/>
        <v>0.62759318015410903</v>
      </c>
      <c r="I37" s="12">
        <f>IF(A37/30&lt;賃金日額上下限!$B$5,賃金日額上下限!$B$5,IF(A37/30&lt;賃金日額上下限!$B$8,A37/30,賃金日額上下限!$B$8))*30</f>
        <v>350000</v>
      </c>
      <c r="J37" s="39">
        <f t="shared" si="2"/>
        <v>175000</v>
      </c>
      <c r="K37" s="49">
        <f t="shared" si="5"/>
        <v>0.5</v>
      </c>
      <c r="L37" s="9">
        <f t="shared" si="6"/>
        <v>0.61016003626093929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ht="19.5" x14ac:dyDescent="0.4">
      <c r="A38" s="10">
        <v>360000</v>
      </c>
      <c r="B38" s="34">
        <v>13320</v>
      </c>
      <c r="C38" s="34">
        <v>50600</v>
      </c>
      <c r="D38" s="42">
        <f t="shared" si="3"/>
        <v>296080</v>
      </c>
      <c r="E38" s="12">
        <f>IF(A38/30&lt;賃金日額上下限!$B$5,賃金日額上下限!$B$5,IF(A38/30&lt;賃金日額上下限!$B$8,A38/30,賃金日額上下限!$B$8))*30</f>
        <v>360000</v>
      </c>
      <c r="F38" s="39">
        <f t="shared" si="0"/>
        <v>188000</v>
      </c>
      <c r="G38" s="47">
        <f t="shared" si="1"/>
        <v>0.52222222222222225</v>
      </c>
      <c r="H38" s="9">
        <f t="shared" si="4"/>
        <v>0.63496352337206163</v>
      </c>
      <c r="I38" s="12">
        <f>IF(A38/30&lt;賃金日額上下限!$B$5,賃金日額上下限!$B$5,IF(A38/30&lt;賃金日額上下限!$B$8,A38/30,賃金日額上下限!$B$8))*30</f>
        <v>360000</v>
      </c>
      <c r="J38" s="39">
        <f t="shared" si="2"/>
        <v>180000</v>
      </c>
      <c r="K38" s="49">
        <f t="shared" si="5"/>
        <v>0.5</v>
      </c>
      <c r="L38" s="9">
        <f t="shared" si="6"/>
        <v>0.60794379897325046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 ht="19.5" x14ac:dyDescent="0.4">
      <c r="A39" s="10">
        <v>370000</v>
      </c>
      <c r="B39" s="34">
        <v>14060</v>
      </c>
      <c r="C39" s="34">
        <v>53410</v>
      </c>
      <c r="D39" s="42">
        <f t="shared" si="3"/>
        <v>302530</v>
      </c>
      <c r="E39" s="12">
        <f>IF(A39/30&lt;賃金日額上下限!$B$5,賃金日額上下限!$B$5,IF(A39/30&lt;賃金日額上下限!$B$8,A39/30,賃金日額上下限!$B$8))*30</f>
        <v>370000</v>
      </c>
      <c r="F39" s="39">
        <f t="shared" si="0"/>
        <v>196000</v>
      </c>
      <c r="G39" s="47">
        <f t="shared" si="1"/>
        <v>0.52972972972972976</v>
      </c>
      <c r="H39" s="9">
        <f t="shared" si="4"/>
        <v>0.6478696327636928</v>
      </c>
      <c r="I39" s="12">
        <f>IF(A39/30&lt;賃金日額上下限!$B$5,賃金日額上下限!$B$5,IF(A39/30&lt;賃金日額上下限!$B$8,A39/30,賃金日額上下限!$B$8))*30</f>
        <v>370000</v>
      </c>
      <c r="J39" s="39">
        <f t="shared" si="2"/>
        <v>185000</v>
      </c>
      <c r="K39" s="49">
        <f t="shared" si="5"/>
        <v>0.5</v>
      </c>
      <c r="L39" s="9">
        <f t="shared" si="6"/>
        <v>0.61150960235348562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ht="19.5" x14ac:dyDescent="0.4">
      <c r="A40" s="10">
        <v>380000</v>
      </c>
      <c r="B40" s="34">
        <v>15040</v>
      </c>
      <c r="C40" s="34">
        <v>53410</v>
      </c>
      <c r="D40" s="42">
        <f t="shared" si="3"/>
        <v>311550</v>
      </c>
      <c r="E40" s="12">
        <f>IF(A40/30&lt;賃金日額上下限!$B$5,賃金日額上下限!$B$5,IF(A40/30&lt;賃金日額上下限!$B$8,A40/30,賃金日額上下限!$B$8))*30</f>
        <v>380000</v>
      </c>
      <c r="F40" s="39">
        <f t="shared" si="0"/>
        <v>204000</v>
      </c>
      <c r="G40" s="47">
        <f t="shared" si="1"/>
        <v>0.5368421052631579</v>
      </c>
      <c r="H40" s="9">
        <f t="shared" si="4"/>
        <v>0.65479056331246988</v>
      </c>
      <c r="I40" s="12">
        <f>IF(A40/30&lt;賃金日額上下限!$B$5,賃金日額上下限!$B$5,IF(A40/30&lt;賃金日額上下限!$B$8,A40/30,賃金日額上下限!$B$8))*30</f>
        <v>380000</v>
      </c>
      <c r="J40" s="39">
        <f t="shared" si="2"/>
        <v>190000</v>
      </c>
      <c r="K40" s="49">
        <f t="shared" si="5"/>
        <v>0.5</v>
      </c>
      <c r="L40" s="9">
        <f t="shared" si="6"/>
        <v>0.60985395602631998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26" ht="19.5" x14ac:dyDescent="0.4">
      <c r="A41" s="10">
        <v>390000</v>
      </c>
      <c r="B41" s="34">
        <v>15770</v>
      </c>
      <c r="C41" s="34">
        <v>53410</v>
      </c>
      <c r="D41" s="42">
        <f t="shared" si="3"/>
        <v>320820</v>
      </c>
      <c r="E41" s="12">
        <f>IF(A41/30&lt;賃金日額上下限!$B$5,賃金日額上下限!$B$5,IF(A41/30&lt;賃金日額上下限!$B$8,A41/30,賃金日額上下限!$B$8))*30</f>
        <v>390000</v>
      </c>
      <c r="F41" s="39">
        <f t="shared" si="0"/>
        <v>212000</v>
      </c>
      <c r="G41" s="47">
        <f t="shared" si="1"/>
        <v>0.54358974358974355</v>
      </c>
      <c r="H41" s="9">
        <f t="shared" si="4"/>
        <v>0.66080668287513245</v>
      </c>
      <c r="I41" s="12">
        <f>IF(A41/30&lt;賃金日額上下限!$B$5,賃金日額上下限!$B$5,IF(A41/30&lt;賃金日額上下限!$B$8,A41/30,賃金日額上下限!$B$8))*30</f>
        <v>390000</v>
      </c>
      <c r="J41" s="39">
        <f t="shared" si="2"/>
        <v>195000</v>
      </c>
      <c r="K41" s="49">
        <f t="shared" si="5"/>
        <v>0.5</v>
      </c>
      <c r="L41" s="9">
        <f t="shared" si="6"/>
        <v>0.60781746773891898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26" ht="19.5" x14ac:dyDescent="0.4">
      <c r="A42" s="10">
        <v>400000</v>
      </c>
      <c r="B42" s="34">
        <v>16510</v>
      </c>
      <c r="C42" s="34">
        <v>57630</v>
      </c>
      <c r="D42" s="42">
        <f t="shared" si="3"/>
        <v>325860</v>
      </c>
      <c r="E42" s="12">
        <f>IF(A42/30&lt;賃金日額上下限!$B$5,賃金日額上下限!$B$5,IF(A42/30&lt;賃金日額上下限!$B$8,A42/30,賃金日額上下限!$B$8))*30</f>
        <v>400000</v>
      </c>
      <c r="F42" s="39">
        <f t="shared" si="0"/>
        <v>220000</v>
      </c>
      <c r="G42" s="47">
        <f t="shared" si="1"/>
        <v>0.55000000000000004</v>
      </c>
      <c r="H42" s="9">
        <f t="shared" si="4"/>
        <v>0.67513656171361935</v>
      </c>
      <c r="I42" s="12">
        <f>IF(A42/30&lt;賃金日額上下限!$B$5,賃金日額上下限!$B$5,IF(A42/30&lt;賃金日額上下限!$B$8,A42/30,賃金日額上下限!$B$8))*30</f>
        <v>400000</v>
      </c>
      <c r="J42" s="39">
        <f t="shared" si="2"/>
        <v>200000</v>
      </c>
      <c r="K42" s="49">
        <f t="shared" si="5"/>
        <v>0.5</v>
      </c>
      <c r="L42" s="9">
        <f t="shared" si="6"/>
        <v>0.61376051064874482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26" ht="19.5" x14ac:dyDescent="0.4">
      <c r="A43" s="10">
        <v>410000</v>
      </c>
      <c r="B43" s="34">
        <v>17490</v>
      </c>
      <c r="C43" s="34">
        <v>57630</v>
      </c>
      <c r="D43" s="42">
        <f t="shared" si="3"/>
        <v>334880</v>
      </c>
      <c r="E43" s="12">
        <f>IF(A43/30&lt;賃金日額上下限!$B$5,賃金日額上下限!$B$5,IF(A43/30&lt;賃金日額上下限!$B$8,A43/30,賃金日額上下限!$B$8))*30</f>
        <v>410000</v>
      </c>
      <c r="F43" s="39">
        <f t="shared" si="0"/>
        <v>228000</v>
      </c>
      <c r="G43" s="47">
        <f t="shared" si="1"/>
        <v>0.55609756097560981</v>
      </c>
      <c r="H43" s="9">
        <f t="shared" si="4"/>
        <v>0.68084089823220262</v>
      </c>
      <c r="I43" s="12">
        <f>IF(A43/30&lt;賃金日額上下限!$B$5,賃金日額上下限!$B$5,IF(A43/30&lt;賃金日額上下限!$B$8,A43/30,賃金日額上下限!$B$8))*30</f>
        <v>410000</v>
      </c>
      <c r="J43" s="39">
        <f t="shared" si="2"/>
        <v>205000</v>
      </c>
      <c r="K43" s="49">
        <f t="shared" si="5"/>
        <v>0.5</v>
      </c>
      <c r="L43" s="9">
        <f t="shared" si="6"/>
        <v>0.61215957955088385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6" ht="19.5" x14ac:dyDescent="0.4">
      <c r="A44" s="10">
        <v>420000</v>
      </c>
      <c r="B44" s="34">
        <v>18220</v>
      </c>
      <c r="C44" s="34">
        <v>57630</v>
      </c>
      <c r="D44" s="42">
        <f t="shared" si="3"/>
        <v>344150</v>
      </c>
      <c r="E44" s="12">
        <f>IF(A44/30&lt;賃金日額上下限!$B$5,賃金日額上下限!$B$5,IF(A44/30&lt;賃金日額上下限!$B$8,A44/30,賃金日額上下限!$B$8))*30</f>
        <v>420000</v>
      </c>
      <c r="F44" s="39">
        <f t="shared" si="0"/>
        <v>236000</v>
      </c>
      <c r="G44" s="47">
        <f t="shared" si="1"/>
        <v>0.56190476190476191</v>
      </c>
      <c r="H44" s="9">
        <f t="shared" si="4"/>
        <v>0.68574749382536682</v>
      </c>
      <c r="I44" s="12">
        <f>IF(A44/30&lt;賃金日額上下限!$B$5,賃金日額上下限!$B$5,IF(A44/30&lt;賃金日額上下限!$B$8,A44/30,賃金日額上下限!$B$8))*30</f>
        <v>420000</v>
      </c>
      <c r="J44" s="39">
        <f t="shared" si="2"/>
        <v>210000</v>
      </c>
      <c r="K44" s="49">
        <f t="shared" si="5"/>
        <v>0.5</v>
      </c>
      <c r="L44" s="9">
        <f t="shared" si="6"/>
        <v>0.61019904111579248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26" ht="19.5" x14ac:dyDescent="0.4">
      <c r="A45" s="10">
        <v>430000</v>
      </c>
      <c r="B45" s="34">
        <v>18960</v>
      </c>
      <c r="C45" s="34">
        <v>61840</v>
      </c>
      <c r="D45" s="42">
        <f t="shared" si="3"/>
        <v>349200</v>
      </c>
      <c r="E45" s="12">
        <f>IF(A45/30&lt;賃金日額上下限!$B$5,賃金日額上下限!$B$5,IF(A45/30&lt;賃金日額上下限!$B$8,A45/30,賃金日額上下限!$B$8))*30</f>
        <v>430000</v>
      </c>
      <c r="F45" s="39">
        <f t="shared" si="0"/>
        <v>244000</v>
      </c>
      <c r="G45" s="47">
        <f t="shared" si="1"/>
        <v>0.56744186046511624</v>
      </c>
      <c r="H45" s="9">
        <f t="shared" si="4"/>
        <v>0.69873997709049251</v>
      </c>
      <c r="I45" s="12">
        <f>IF(A45/30&lt;賃金日額上下限!$B$5,賃金日額上下限!$B$5,IF(A45/30&lt;賃金日額上下限!$B$8,A45/30,賃金日額上下限!$B$8))*30</f>
        <v>430000</v>
      </c>
      <c r="J45" s="39">
        <f t="shared" si="2"/>
        <v>215000</v>
      </c>
      <c r="K45" s="49">
        <f t="shared" si="5"/>
        <v>0.5</v>
      </c>
      <c r="L45" s="9">
        <f t="shared" si="6"/>
        <v>0.61569301260022913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1:26" ht="19.5" x14ac:dyDescent="0.4">
      <c r="A46" s="10">
        <v>440000</v>
      </c>
      <c r="B46" s="34">
        <v>20090</v>
      </c>
      <c r="C46" s="34">
        <v>61840</v>
      </c>
      <c r="D46" s="42">
        <f t="shared" si="3"/>
        <v>358070</v>
      </c>
      <c r="E46" s="12">
        <f>IF(A46/30&lt;賃金日額上下限!$B$5,賃金日額上下限!$B$5,IF(A46/30&lt;賃金日額上下限!$B$8,A46/30,賃金日額上下限!$B$8))*30</f>
        <v>440000</v>
      </c>
      <c r="F46" s="39">
        <f t="shared" si="0"/>
        <v>252000</v>
      </c>
      <c r="G46" s="47">
        <f t="shared" si="1"/>
        <v>0.57272727272727275</v>
      </c>
      <c r="H46" s="9">
        <f t="shared" si="4"/>
        <v>0.70377300527829756</v>
      </c>
      <c r="I46" s="12">
        <f>IF(A46/30&lt;賃金日額上下限!$B$5,賃金日額上下限!$B$5,IF(A46/30&lt;賃金日額上下限!$B$8,A46/30,賃金日額上下限!$B$8))*30</f>
        <v>440000</v>
      </c>
      <c r="J46" s="39">
        <f t="shared" si="2"/>
        <v>220000</v>
      </c>
      <c r="K46" s="49">
        <f t="shared" si="5"/>
        <v>0.5</v>
      </c>
      <c r="L46" s="9">
        <f t="shared" si="6"/>
        <v>0.61440500460803749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26" ht="19.5" x14ac:dyDescent="0.4">
      <c r="A47" s="10">
        <v>450000</v>
      </c>
      <c r="B47" s="34">
        <v>21560</v>
      </c>
      <c r="C47" s="34">
        <v>61840</v>
      </c>
      <c r="D47" s="42">
        <f t="shared" si="3"/>
        <v>366600</v>
      </c>
      <c r="E47" s="12">
        <f>IF(A47/30&lt;賃金日額上下限!$B$5,賃金日額上下限!$B$5,IF(A47/30&lt;賃金日額上下限!$B$8,A47/30,賃金日額上下限!$B$8))*30</f>
        <v>450000</v>
      </c>
      <c r="F47" s="39">
        <f t="shared" si="0"/>
        <v>260000</v>
      </c>
      <c r="G47" s="47">
        <f t="shared" si="1"/>
        <v>0.57777777777777772</v>
      </c>
      <c r="H47" s="9">
        <f t="shared" si="4"/>
        <v>0.70921985815602839</v>
      </c>
      <c r="I47" s="12">
        <f>IF(A47/30&lt;賃金日額上下限!$B$5,賃金日額上下限!$B$5,IF(A47/30&lt;賃金日額上下限!$B$8,A47/30,賃金日額上下限!$B$8))*30</f>
        <v>450000</v>
      </c>
      <c r="J47" s="39">
        <f t="shared" si="2"/>
        <v>225000</v>
      </c>
      <c r="K47" s="49">
        <f t="shared" si="5"/>
        <v>0.5</v>
      </c>
      <c r="L47" s="9">
        <f t="shared" si="6"/>
        <v>0.61374795417348604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26" ht="19.5" x14ac:dyDescent="0.4">
      <c r="A48" s="10">
        <v>460000</v>
      </c>
      <c r="B48" s="34">
        <v>23030</v>
      </c>
      <c r="C48" s="34">
        <v>66060</v>
      </c>
      <c r="D48" s="42">
        <f t="shared" si="3"/>
        <v>370910</v>
      </c>
      <c r="E48" s="12">
        <f>IF(A48/30&lt;賃金日額上下限!$B$5,賃金日額上下限!$B$5,IF(A48/30&lt;賃金日額上下限!$B$8,A48/30,賃金日額上下限!$B$8))*30</f>
        <v>455700</v>
      </c>
      <c r="F48" s="39">
        <f t="shared" si="0"/>
        <v>264560</v>
      </c>
      <c r="G48" s="47">
        <f t="shared" si="1"/>
        <v>0.58055738424402015</v>
      </c>
      <c r="H48" s="9">
        <f t="shared" si="4"/>
        <v>0.71327276158636865</v>
      </c>
      <c r="I48" s="12">
        <f>IF(A48/30&lt;賃金日額上下限!$B$5,賃金日額上下限!$B$5,IF(A48/30&lt;賃金日額上下限!$B$8,A48/30,賃金日額上下限!$B$8))*30</f>
        <v>455700</v>
      </c>
      <c r="J48" s="39">
        <f t="shared" si="2"/>
        <v>227850</v>
      </c>
      <c r="K48" s="49">
        <f t="shared" si="5"/>
        <v>0.5</v>
      </c>
      <c r="L48" s="9">
        <f t="shared" si="6"/>
        <v>0.61429996495106631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1:26" ht="19.5" x14ac:dyDescent="0.4">
      <c r="A49" s="10">
        <v>470000</v>
      </c>
      <c r="B49" s="34">
        <v>24990</v>
      </c>
      <c r="C49" s="34">
        <v>66060</v>
      </c>
      <c r="D49" s="42">
        <f t="shared" si="3"/>
        <v>378950</v>
      </c>
      <c r="E49" s="12">
        <f>IF(A49/30&lt;賃金日額上下限!$B$5,賃金日額上下限!$B$5,IF(A49/30&lt;賃金日額上下限!$B$8,A49/30,賃金日額上下限!$B$8))*30</f>
        <v>455700</v>
      </c>
      <c r="F49" s="39">
        <f t="shared" si="0"/>
        <v>264560</v>
      </c>
      <c r="G49" s="47">
        <f t="shared" si="1"/>
        <v>0.58055738424402015</v>
      </c>
      <c r="H49" s="9">
        <f t="shared" si="4"/>
        <v>0.69813959625280375</v>
      </c>
      <c r="I49" s="12">
        <f>IF(A49/30&lt;賃金日額上下限!$B$5,賃金日額上下限!$B$5,IF(A49/30&lt;賃金日額上下限!$B$8,A49/30,賃金日額上下限!$B$8))*30</f>
        <v>455700</v>
      </c>
      <c r="J49" s="39">
        <f t="shared" si="2"/>
        <v>227850</v>
      </c>
      <c r="K49" s="49">
        <f t="shared" si="5"/>
        <v>0.5</v>
      </c>
      <c r="L49" s="9">
        <f t="shared" si="6"/>
        <v>0.60126665787043143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1:26" ht="19.5" x14ac:dyDescent="0.4">
      <c r="A50" s="10">
        <v>480000</v>
      </c>
      <c r="B50" s="34">
        <v>26460</v>
      </c>
      <c r="C50" s="34">
        <v>66060</v>
      </c>
      <c r="D50" s="42">
        <f t="shared" si="3"/>
        <v>387480</v>
      </c>
      <c r="E50" s="12">
        <f>IF(A50/30&lt;賃金日額上下限!$B$5,賃金日額上下限!$B$5,IF(A50/30&lt;賃金日額上下限!$B$8,A50/30,賃金日額上下限!$B$8))*30</f>
        <v>455700</v>
      </c>
      <c r="F50" s="39">
        <f t="shared" si="0"/>
        <v>264560</v>
      </c>
      <c r="G50" s="47">
        <f t="shared" si="1"/>
        <v>0.58055738424402015</v>
      </c>
      <c r="H50" s="9">
        <f t="shared" si="4"/>
        <v>0.68277072365025293</v>
      </c>
      <c r="I50" s="12">
        <f>IF(A50/30&lt;賃金日額上下限!$B$5,賃金日額上下限!$B$5,IF(A50/30&lt;賃金日額上下限!$B$8,A50/30,賃金日額上下限!$B$8))*30</f>
        <v>455700</v>
      </c>
      <c r="J50" s="39">
        <f t="shared" si="2"/>
        <v>227850</v>
      </c>
      <c r="K50" s="49">
        <f t="shared" si="5"/>
        <v>0.5</v>
      </c>
      <c r="L50" s="9">
        <f t="shared" si="6"/>
        <v>0.58803034995354597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1:26" ht="19.5" x14ac:dyDescent="0.4">
      <c r="A51" s="10">
        <v>490000</v>
      </c>
      <c r="B51" s="34">
        <v>27930</v>
      </c>
      <c r="C51" s="34">
        <v>70280</v>
      </c>
      <c r="D51" s="42">
        <f t="shared" si="3"/>
        <v>391790</v>
      </c>
      <c r="E51" s="12">
        <f>IF(A51/30&lt;賃金日額上下限!$B$5,賃金日額上下限!$B$5,IF(A51/30&lt;賃金日額上下限!$B$8,A51/30,賃金日額上下限!$B$8))*30</f>
        <v>455700</v>
      </c>
      <c r="F51" s="39">
        <f t="shared" si="0"/>
        <v>264560</v>
      </c>
      <c r="G51" s="47">
        <f t="shared" si="1"/>
        <v>0.58055738424402015</v>
      </c>
      <c r="H51" s="9">
        <f t="shared" si="4"/>
        <v>0.67525970545445269</v>
      </c>
      <c r="I51" s="12">
        <f>IF(A51/30&lt;賃金日額上下限!$B$5,賃金日額上下限!$B$5,IF(A51/30&lt;賃金日額上下限!$B$8,A51/30,賃金日額上下限!$B$8))*30</f>
        <v>455700</v>
      </c>
      <c r="J51" s="39">
        <f t="shared" si="2"/>
        <v>227850</v>
      </c>
      <c r="K51" s="49">
        <f t="shared" si="5"/>
        <v>0.5</v>
      </c>
      <c r="L51" s="9">
        <f t="shared" si="6"/>
        <v>0.58156155083080219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ht="19.5" x14ac:dyDescent="0.4">
      <c r="A52" s="10">
        <v>500000</v>
      </c>
      <c r="B52" s="34">
        <v>29890</v>
      </c>
      <c r="C52" s="34">
        <v>70280</v>
      </c>
      <c r="D52" s="42">
        <f t="shared" si="3"/>
        <v>399830</v>
      </c>
      <c r="E52" s="12">
        <f>IF(A52/30&lt;賃金日額上下限!$B$5,賃金日額上下限!$B$5,IF(A52/30&lt;賃金日額上下限!$B$8,A52/30,賃金日額上下限!$B$8))*30</f>
        <v>455700</v>
      </c>
      <c r="F52" s="39">
        <f t="shared" si="0"/>
        <v>264560</v>
      </c>
      <c r="G52" s="47">
        <f t="shared" si="1"/>
        <v>0.58055738424402015</v>
      </c>
      <c r="H52" s="9">
        <f t="shared" si="4"/>
        <v>0.66168121451616935</v>
      </c>
      <c r="I52" s="12">
        <f>IF(A52/30&lt;賃金日額上下限!$B$5,賃金日額上下限!$B$5,IF(A52/30&lt;賃金日額上下限!$B$8,A52/30,賃金日額上下限!$B$8))*30</f>
        <v>455700</v>
      </c>
      <c r="J52" s="39">
        <f t="shared" si="2"/>
        <v>227850</v>
      </c>
      <c r="K52" s="49">
        <f t="shared" si="5"/>
        <v>0.5</v>
      </c>
      <c r="L52" s="9">
        <f t="shared" si="6"/>
        <v>0.56986719355726179</v>
      </c>
      <c r="N52" s="8"/>
      <c r="O52"/>
      <c r="P52"/>
      <c r="Q52"/>
      <c r="R52"/>
      <c r="S52"/>
      <c r="T52"/>
      <c r="U52"/>
      <c r="V52"/>
      <c r="W52"/>
      <c r="X52"/>
      <c r="Y52"/>
      <c r="Z52"/>
    </row>
    <row r="53" spans="1:26" ht="20.25" thickBot="1" x14ac:dyDescent="0.45">
      <c r="A53" s="11">
        <v>510000</v>
      </c>
      <c r="B53" s="34">
        <v>31370</v>
      </c>
      <c r="C53" s="34">
        <v>70280</v>
      </c>
      <c r="D53" s="42">
        <f t="shared" si="3"/>
        <v>408350</v>
      </c>
      <c r="E53" s="12">
        <f>IF(A53/30&lt;賃金日額上下限!$B$5,賃金日額上下限!$B$5,IF(A53/30&lt;賃金日額上下限!$B$8,A53/30,賃金日額上下限!$B$8))*30</f>
        <v>455700</v>
      </c>
      <c r="F53" s="39">
        <f t="shared" si="0"/>
        <v>264560</v>
      </c>
      <c r="G53" s="47">
        <f t="shared" si="1"/>
        <v>0.58055738424402015</v>
      </c>
      <c r="H53" s="9">
        <f t="shared" si="4"/>
        <v>0.64787559691441166</v>
      </c>
      <c r="I53" s="12">
        <f>IF(A53/30&lt;賃金日額上下限!$B$5,賃金日額上下限!$B$5,IF(A53/30&lt;賃金日額上下限!$B$8,A53/30,賃金日額上下限!$B$8))*30</f>
        <v>455700</v>
      </c>
      <c r="J53" s="39">
        <f t="shared" si="2"/>
        <v>227850</v>
      </c>
      <c r="K53" s="49">
        <f t="shared" si="5"/>
        <v>0.5</v>
      </c>
      <c r="L53" s="9">
        <f t="shared" si="6"/>
        <v>0.55797722541937067</v>
      </c>
      <c r="O53"/>
      <c r="P53"/>
      <c r="Q53"/>
      <c r="R53"/>
      <c r="S53"/>
      <c r="T53"/>
      <c r="U53"/>
      <c r="V53"/>
      <c r="W53"/>
      <c r="X53"/>
      <c r="Y53"/>
      <c r="Z53"/>
    </row>
  </sheetData>
  <sheetProtection algorithmName="SHA-512" hashValue="yep0/+/ZRITO4Dz6yOJALT7X0L/f3kClJbETJDQ2S+eunQQw185Vihz+gIcArm/DT73ehBT/vUdloFVzc6yt3w==" saltValue="gtycSBdFE6itOYrRXcSWqw==" spinCount="100000" sheet="1" objects="1" scenarios="1"/>
  <mergeCells count="4">
    <mergeCell ref="A5:D5"/>
    <mergeCell ref="E5:H5"/>
    <mergeCell ref="I5:L5"/>
    <mergeCell ref="G3:H3"/>
  </mergeCells>
  <phoneticPr fontId="2"/>
  <conditionalFormatting sqref="P1:P4 J1:J4 J54:J1048576 P54:P1048576 N52 H6:H53 L6:L53">
    <cfRule type="dataBar" priority="2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{7C76B7C6-5E12-436B-961A-64E7285A8A54}</x14:id>
        </ext>
      </extLst>
    </cfRule>
  </conditionalFormatting>
  <pageMargins left="0.7" right="0.7" top="0.75" bottom="0.75" header="0.3" footer="0.3"/>
  <pageSetup paperSize="9" orientation="portrait" horizontalDpi="4294967293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C76B7C6-5E12-436B-961A-64E7285A8A54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P1:P4 J1:J4 J54:J1048576 P54:P1048576 N52 H6:H53 L6:L53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AEB88-4E29-4EE8-A0BB-FE977750A02C}">
  <dimension ref="B1:I25"/>
  <sheetViews>
    <sheetView workbookViewId="0">
      <selection activeCell="D9" sqref="D9"/>
    </sheetView>
  </sheetViews>
  <sheetFormatPr defaultRowHeight="18.75" x14ac:dyDescent="0.4"/>
  <cols>
    <col min="2" max="5" width="15.625" customWidth="1"/>
    <col min="6" max="6" width="18.125" customWidth="1"/>
  </cols>
  <sheetData>
    <row r="1" spans="2:6" ht="23.25" x14ac:dyDescent="0.4">
      <c r="B1" s="14" t="s">
        <v>8</v>
      </c>
    </row>
    <row r="2" spans="2:6" ht="19.5" thickBot="1" x14ac:dyDescent="0.45"/>
    <row r="3" spans="2:6" x14ac:dyDescent="0.4">
      <c r="B3" s="15" t="s">
        <v>5</v>
      </c>
      <c r="C3" s="16"/>
      <c r="D3" s="16"/>
      <c r="E3" s="16"/>
      <c r="F3" s="20"/>
    </row>
    <row r="4" spans="2:6" x14ac:dyDescent="0.4">
      <c r="B4" s="55" t="s">
        <v>6</v>
      </c>
      <c r="C4" s="56"/>
      <c r="D4" s="56"/>
      <c r="E4" s="56"/>
      <c r="F4" s="27" t="s">
        <v>0</v>
      </c>
    </row>
    <row r="5" spans="2:6" x14ac:dyDescent="0.4">
      <c r="B5" s="17">
        <v>2657</v>
      </c>
      <c r="C5" s="3" t="s">
        <v>1</v>
      </c>
      <c r="D5" s="18">
        <v>5030</v>
      </c>
      <c r="E5" s="3" t="s">
        <v>2</v>
      </c>
      <c r="F5" s="25">
        <v>0.8</v>
      </c>
    </row>
    <row r="6" spans="2:6" x14ac:dyDescent="0.4">
      <c r="B6" s="17">
        <v>5030</v>
      </c>
      <c r="C6" s="3" t="s">
        <v>1</v>
      </c>
      <c r="D6" s="18">
        <v>12380</v>
      </c>
      <c r="E6" s="3" t="s">
        <v>3</v>
      </c>
      <c r="F6" s="26" t="s">
        <v>7</v>
      </c>
    </row>
    <row r="7" spans="2:6" x14ac:dyDescent="0.4">
      <c r="B7" s="17">
        <v>12380</v>
      </c>
      <c r="C7" s="3" t="s">
        <v>4</v>
      </c>
      <c r="D7" s="18">
        <v>15190</v>
      </c>
      <c r="E7" s="3" t="s">
        <v>3</v>
      </c>
      <c r="F7" s="25">
        <v>0.5</v>
      </c>
    </row>
    <row r="8" spans="2:6" x14ac:dyDescent="0.4">
      <c r="B8" s="17">
        <v>15190</v>
      </c>
      <c r="C8" s="3" t="s">
        <v>4</v>
      </c>
      <c r="D8" s="21"/>
      <c r="E8" s="3"/>
      <c r="F8" s="24"/>
    </row>
    <row r="9" spans="2:6" ht="19.5" thickBot="1" x14ac:dyDescent="0.45">
      <c r="B9" s="22"/>
      <c r="C9" s="19"/>
      <c r="D9" s="19"/>
      <c r="E9" s="19"/>
      <c r="F9" s="23"/>
    </row>
    <row r="25" spans="9:9" x14ac:dyDescent="0.4">
      <c r="I25" s="2"/>
    </row>
  </sheetData>
  <sheetProtection algorithmName="SHA-512" hashValue="bhFv/7j0YAjtNc0Wq5DW512b20vHafOvr8bqtjzdd9eY8nqQ7277CXduP0lraGf1niar+QLf4pQW9yT1NFsKDA==" saltValue="OlAKC4Z2S9Xo+tEB6WxiAQ==" spinCount="100000" sheet="1" objects="1" scenarios="1"/>
  <mergeCells count="1">
    <mergeCell ref="B4:E4"/>
  </mergeCells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育児休業給付金</vt:lpstr>
      <vt:lpstr>賃金日額上下限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2021-11-07T00:56:50Z</dcterms:created>
  <dcterms:modified xsi:type="dcterms:W3CDTF">2022-08-03T07:46:35Z</dcterms:modified>
</cp:coreProperties>
</file>