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162e734cdefe2e/デスクトップ/"/>
    </mc:Choice>
  </mc:AlternateContent>
  <xr:revisionPtr revIDLastSave="0" documentId="8_{5FE35D4F-396E-423F-901F-179243E8E0AA}" xr6:coauthVersionLast="41" xr6:coauthVersionMax="41" xr10:uidLastSave="{00000000-0000-0000-0000-000000000000}"/>
  <bookViews>
    <workbookView xWindow="-120" yWindow="-120" windowWidth="29040" windowHeight="15840" xr2:uid="{B3FCEE78-21E2-421E-ABB2-7B6B192B84D9}"/>
  </bookViews>
  <sheets>
    <sheet name="給付金" sheetId="1" r:id="rId1"/>
    <sheet name="賃金日額上下限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B8" i="1"/>
  <c r="C8" i="1" s="1"/>
  <c r="D8" i="1" s="1"/>
  <c r="E8" i="1" s="1"/>
  <c r="B9" i="1"/>
  <c r="C9" i="1" s="1"/>
  <c r="D9" i="1" s="1"/>
  <c r="E9" i="1" s="1"/>
  <c r="B10" i="1"/>
  <c r="C10" i="1" s="1"/>
  <c r="D10" i="1" s="1"/>
  <c r="E10" i="1" s="1"/>
  <c r="B11" i="1"/>
  <c r="C11" i="1" s="1"/>
  <c r="D11" i="1" s="1"/>
  <c r="E11" i="1" s="1"/>
  <c r="B12" i="1"/>
  <c r="C12" i="1" s="1"/>
  <c r="D12" i="1" s="1"/>
  <c r="E12" i="1" s="1"/>
  <c r="B13" i="1"/>
  <c r="C13" i="1" s="1"/>
  <c r="D13" i="1" s="1"/>
  <c r="E13" i="1" s="1"/>
  <c r="B14" i="1"/>
  <c r="C14" i="1" s="1"/>
  <c r="D14" i="1" s="1"/>
  <c r="E14" i="1" s="1"/>
  <c r="B15" i="1"/>
  <c r="C15" i="1" s="1"/>
  <c r="D15" i="1" s="1"/>
  <c r="E15" i="1" s="1"/>
  <c r="B16" i="1"/>
  <c r="C16" i="1" s="1"/>
  <c r="D16" i="1" s="1"/>
  <c r="E16" i="1" s="1"/>
  <c r="B17" i="1"/>
  <c r="C17" i="1" s="1"/>
  <c r="D17" i="1" s="1"/>
  <c r="E17" i="1" s="1"/>
  <c r="B18" i="1"/>
  <c r="C18" i="1" s="1"/>
  <c r="D18" i="1" s="1"/>
  <c r="E18" i="1" s="1"/>
  <c r="B19" i="1"/>
  <c r="C19" i="1" s="1"/>
  <c r="D19" i="1" s="1"/>
  <c r="E19" i="1" s="1"/>
  <c r="B20" i="1"/>
  <c r="C20" i="1" s="1"/>
  <c r="D20" i="1" s="1"/>
  <c r="E20" i="1" s="1"/>
  <c r="B21" i="1"/>
  <c r="C21" i="1" s="1"/>
  <c r="D21" i="1" s="1"/>
  <c r="E21" i="1" s="1"/>
  <c r="B22" i="1"/>
  <c r="C22" i="1" s="1"/>
  <c r="D22" i="1" s="1"/>
  <c r="E22" i="1" s="1"/>
  <c r="B23" i="1"/>
  <c r="C23" i="1" s="1"/>
  <c r="D23" i="1" s="1"/>
  <c r="E23" i="1" s="1"/>
  <c r="B24" i="1"/>
  <c r="C24" i="1" s="1"/>
  <c r="D24" i="1" s="1"/>
  <c r="E24" i="1" s="1"/>
  <c r="B25" i="1"/>
  <c r="C25" i="1" s="1"/>
  <c r="D25" i="1" s="1"/>
  <c r="E25" i="1" s="1"/>
  <c r="B26" i="1"/>
  <c r="C26" i="1" s="1"/>
  <c r="D26" i="1" s="1"/>
  <c r="E26" i="1" s="1"/>
  <c r="B27" i="1"/>
  <c r="C27" i="1" s="1"/>
  <c r="D27" i="1" s="1"/>
  <c r="E27" i="1" s="1"/>
  <c r="B28" i="1"/>
  <c r="C28" i="1" s="1"/>
  <c r="D28" i="1" s="1"/>
  <c r="E28" i="1" s="1"/>
  <c r="B29" i="1"/>
  <c r="C29" i="1" s="1"/>
  <c r="D29" i="1" s="1"/>
  <c r="E29" i="1" s="1"/>
  <c r="B30" i="1"/>
  <c r="C30" i="1" s="1"/>
  <c r="D30" i="1" s="1"/>
  <c r="E30" i="1" s="1"/>
  <c r="B31" i="1"/>
  <c r="C31" i="1" s="1"/>
  <c r="D31" i="1" s="1"/>
  <c r="E31" i="1" s="1"/>
  <c r="B32" i="1"/>
  <c r="C32" i="1" s="1"/>
  <c r="D32" i="1" s="1"/>
  <c r="E32" i="1" s="1"/>
  <c r="B33" i="1"/>
  <c r="C33" i="1" s="1"/>
  <c r="D33" i="1" s="1"/>
  <c r="E33" i="1" s="1"/>
  <c r="B34" i="1"/>
  <c r="C34" i="1" s="1"/>
  <c r="D34" i="1" s="1"/>
  <c r="E34" i="1" s="1"/>
  <c r="B35" i="1"/>
  <c r="C35" i="1" s="1"/>
  <c r="D35" i="1" s="1"/>
  <c r="E35" i="1" s="1"/>
  <c r="B36" i="1"/>
  <c r="C36" i="1" s="1"/>
  <c r="D36" i="1" s="1"/>
  <c r="E36" i="1" s="1"/>
  <c r="B37" i="1"/>
  <c r="C37" i="1" s="1"/>
  <c r="D37" i="1" s="1"/>
  <c r="E37" i="1" s="1"/>
  <c r="B38" i="1"/>
  <c r="C38" i="1" s="1"/>
  <c r="D38" i="1" s="1"/>
  <c r="E38" i="1" s="1"/>
  <c r="B39" i="1"/>
  <c r="C39" i="1" s="1"/>
  <c r="D39" i="1" s="1"/>
  <c r="E39" i="1" s="1"/>
  <c r="B40" i="1"/>
  <c r="C40" i="1" s="1"/>
  <c r="D40" i="1" s="1"/>
  <c r="E40" i="1" s="1"/>
  <c r="B41" i="1"/>
  <c r="C41" i="1" s="1"/>
  <c r="D41" i="1" s="1"/>
  <c r="E41" i="1" s="1"/>
  <c r="B42" i="1"/>
  <c r="C42" i="1" s="1"/>
  <c r="D42" i="1" s="1"/>
  <c r="E42" i="1" s="1"/>
  <c r="B43" i="1"/>
  <c r="C43" i="1" s="1"/>
  <c r="D43" i="1" s="1"/>
  <c r="E43" i="1" s="1"/>
  <c r="B44" i="1"/>
  <c r="C44" i="1" s="1"/>
  <c r="D44" i="1" s="1"/>
  <c r="E44" i="1" s="1"/>
  <c r="B45" i="1"/>
  <c r="C45" i="1" s="1"/>
  <c r="D45" i="1" s="1"/>
  <c r="E45" i="1" s="1"/>
  <c r="B46" i="1"/>
  <c r="C46" i="1" s="1"/>
  <c r="D46" i="1" s="1"/>
  <c r="E46" i="1" s="1"/>
  <c r="B47" i="1"/>
  <c r="C47" i="1" s="1"/>
  <c r="D47" i="1" s="1"/>
  <c r="E47" i="1" s="1"/>
  <c r="B48" i="1"/>
  <c r="C48" i="1" s="1"/>
  <c r="D48" i="1" s="1"/>
  <c r="E48" i="1" s="1"/>
  <c r="B49" i="1"/>
  <c r="C49" i="1" s="1"/>
  <c r="D49" i="1" s="1"/>
  <c r="E49" i="1" s="1"/>
  <c r="B50" i="1"/>
  <c r="C50" i="1" s="1"/>
  <c r="D50" i="1" s="1"/>
  <c r="E50" i="1" s="1"/>
  <c r="B51" i="1"/>
  <c r="C51" i="1" s="1"/>
  <c r="D51" i="1" s="1"/>
  <c r="E51" i="1" s="1"/>
  <c r="B52" i="1"/>
  <c r="C52" i="1" s="1"/>
  <c r="D52" i="1" s="1"/>
  <c r="E52" i="1" s="1"/>
  <c r="B53" i="1"/>
  <c r="C53" i="1" s="1"/>
  <c r="D53" i="1" s="1"/>
  <c r="E53" i="1" s="1"/>
</calcChain>
</file>

<file path=xl/sharedStrings.xml><?xml version="1.0" encoding="utf-8"?>
<sst xmlns="http://schemas.openxmlformats.org/spreadsheetml/2006/main" count="23" uniqueCount="20">
  <si>
    <t>《賃金日額の上限額・下限額（令和３年８月版）》</t>
    <rPh sb="1" eb="3">
      <t>チンギン</t>
    </rPh>
    <rPh sb="3" eb="5">
      <t>ニチガク</t>
    </rPh>
    <rPh sb="6" eb="8">
      <t>ジョウゲン</t>
    </rPh>
    <rPh sb="8" eb="9">
      <t>ガク</t>
    </rPh>
    <rPh sb="10" eb="12">
      <t>カゲン</t>
    </rPh>
    <rPh sb="12" eb="13">
      <t>ガク</t>
    </rPh>
    <rPh sb="14" eb="16">
      <t>レイワ</t>
    </rPh>
    <rPh sb="17" eb="18">
      <t>ネン</t>
    </rPh>
    <rPh sb="19" eb="20">
      <t>ガツ</t>
    </rPh>
    <rPh sb="20" eb="21">
      <t>バン</t>
    </rPh>
    <phoneticPr fontId="2"/>
  </si>
  <si>
    <t>賃金月額</t>
    <rPh sb="0" eb="2">
      <t>チンギン</t>
    </rPh>
    <rPh sb="2" eb="4">
      <t>ゲツガク</t>
    </rPh>
    <phoneticPr fontId="2"/>
  </si>
  <si>
    <t>給付率　　　　　　　</t>
    <rPh sb="0" eb="3">
      <t>キュウフリツ</t>
    </rPh>
    <phoneticPr fontId="2"/>
  </si>
  <si>
    <t>■６０歳～６４歳</t>
  </si>
  <si>
    <t>賃金日額（単位：円）</t>
  </si>
  <si>
    <t>給付率</t>
  </si>
  <si>
    <t>以上</t>
  </si>
  <si>
    <t>未満</t>
  </si>
  <si>
    <t>以下</t>
  </si>
  <si>
    <t xml:space="preserve">80%~45% </t>
  </si>
  <si>
    <t>超</t>
  </si>
  <si>
    <t>支給限度額</t>
    <rPh sb="0" eb="2">
      <t>シキュウ</t>
    </rPh>
    <rPh sb="2" eb="5">
      <t>ゲンドガク</t>
    </rPh>
    <phoneticPr fontId="2"/>
  </si>
  <si>
    <t>最低限度額</t>
    <rPh sb="0" eb="2">
      <t>サイテイ</t>
    </rPh>
    <rPh sb="2" eb="5">
      <t>ゲンドガク</t>
    </rPh>
    <phoneticPr fontId="2"/>
  </si>
  <si>
    <r>
      <rPr>
        <b/>
        <sz val="10"/>
        <color rgb="FF000099"/>
        <rFont val="BIZ UDPゴシック"/>
        <family val="3"/>
        <charset val="128"/>
      </rPr>
      <t>６０歳前月収　　　（額面）</t>
    </r>
    <r>
      <rPr>
        <b/>
        <sz val="11"/>
        <color rgb="FF000099"/>
        <rFont val="BIZ UDPゴシック"/>
        <family val="3"/>
        <charset val="128"/>
      </rPr>
      <t>　　　　　　　　</t>
    </r>
    <r>
      <rPr>
        <b/>
        <sz val="8"/>
        <color rgb="FF000099"/>
        <rFont val="BIZ UDPゴシック"/>
        <family val="3"/>
        <charset val="128"/>
      </rPr>
      <t>※過去6ヵ月平均</t>
    </r>
    <rPh sb="2" eb="3">
      <t>サイ</t>
    </rPh>
    <rPh sb="3" eb="4">
      <t>マエ</t>
    </rPh>
    <rPh sb="4" eb="6">
      <t>ゲッシュウ</t>
    </rPh>
    <rPh sb="10" eb="12">
      <t>ガクメン</t>
    </rPh>
    <rPh sb="22" eb="24">
      <t>カコ</t>
    </rPh>
    <rPh sb="26" eb="27">
      <t>ゲツ</t>
    </rPh>
    <rPh sb="27" eb="29">
      <t>ヘイキン</t>
    </rPh>
    <phoneticPr fontId="2"/>
  </si>
  <si>
    <t>高年齢雇用継続給付金</t>
    <rPh sb="0" eb="3">
      <t>コウネンレイ</t>
    </rPh>
    <rPh sb="3" eb="5">
      <t>コヨウ</t>
    </rPh>
    <rPh sb="5" eb="7">
      <t>ケイゾク</t>
    </rPh>
    <rPh sb="7" eb="10">
      <t>キュウフキン</t>
    </rPh>
    <phoneticPr fontId="2"/>
  </si>
  <si>
    <t>賃金低下率</t>
    <rPh sb="0" eb="2">
      <t>チンギン</t>
    </rPh>
    <rPh sb="2" eb="4">
      <t>テイカ</t>
    </rPh>
    <rPh sb="4" eb="5">
      <t>リツ</t>
    </rPh>
    <phoneticPr fontId="2"/>
  </si>
  <si>
    <t>円</t>
    <rPh sb="0" eb="1">
      <t>エン</t>
    </rPh>
    <phoneticPr fontId="2"/>
  </si>
  <si>
    <t xml:space="preserve">60歳以降に支払われる賃金について、ここに月収（額面）を入力して下さい  ⇒  </t>
    <rPh sb="2" eb="3">
      <t>サイ</t>
    </rPh>
    <rPh sb="3" eb="5">
      <t>イコウ</t>
    </rPh>
    <rPh sb="6" eb="8">
      <t>シハラ</t>
    </rPh>
    <rPh sb="11" eb="13">
      <t>チンギン</t>
    </rPh>
    <rPh sb="21" eb="23">
      <t>ゲッシュウ</t>
    </rPh>
    <rPh sb="24" eb="26">
      <t>ガクメン</t>
    </rPh>
    <rPh sb="28" eb="30">
      <t>ニュウリョク</t>
    </rPh>
    <rPh sb="32" eb="33">
      <t>クダ</t>
    </rPh>
    <phoneticPr fontId="2"/>
  </si>
  <si>
    <t>早見表</t>
    <rPh sb="0" eb="3">
      <t>ハヤミヒョウ</t>
    </rPh>
    <phoneticPr fontId="2"/>
  </si>
  <si>
    <t>《高年齢雇用継続給付金　月額早見表（令和4年８月版）》</t>
    <rPh sb="1" eb="4">
      <t>コウネンレイ</t>
    </rPh>
    <rPh sb="4" eb="6">
      <t>コヨウ</t>
    </rPh>
    <rPh sb="6" eb="8">
      <t>ケイゾク</t>
    </rPh>
    <rPh sb="8" eb="11">
      <t>キュウフキン</t>
    </rPh>
    <rPh sb="12" eb="14">
      <t>ゲツガク</t>
    </rPh>
    <rPh sb="14" eb="16">
      <t>ハヤミ</t>
    </rPh>
    <rPh sb="16" eb="17">
      <t>ヒョウ</t>
    </rPh>
    <rPh sb="18" eb="20">
      <t>レイワ</t>
    </rPh>
    <rPh sb="21" eb="22">
      <t>ネン</t>
    </rPh>
    <rPh sb="23" eb="24">
      <t>ガツ</t>
    </rPh>
    <rPh sb="24" eb="2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</si>
</sst>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rgb="FF000099"/>
      <name val="BIZ UDPゴシック"/>
      <family val="3"/>
      <charset val="128"/>
    </font>
    <font>
      <b/>
      <sz val="11"/>
      <color rgb="FF000099"/>
      <name val="游ゴシック"/>
      <family val="3"/>
      <charset val="128"/>
      <scheme val="minor"/>
    </font>
    <font>
      <b/>
      <sz val="20"/>
      <color theme="1"/>
      <name val="BIZ UDPゴシック"/>
      <family val="3"/>
      <charset val="128"/>
    </font>
    <font>
      <b/>
      <sz val="8"/>
      <color rgb="FF00009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000099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38" fontId="10" fillId="5" borderId="3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8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17" fillId="6" borderId="1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0" fontId="8" fillId="0" borderId="20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0" fontId="15" fillId="2" borderId="1" xfId="2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18" fillId="8" borderId="21" xfId="1" applyFont="1" applyFill="1" applyBorder="1" applyAlignment="1" applyProtection="1">
      <alignment horizontal="right" vertical="center"/>
      <protection locked="0"/>
    </xf>
    <xf numFmtId="38" fontId="19" fillId="6" borderId="5" xfId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600076</xdr:colOff>
      <xdr:row>0</xdr:row>
      <xdr:rowOff>137674</xdr:rowOff>
    </xdr:from>
    <xdr:to>
      <xdr:col>10</xdr:col>
      <xdr:colOff>609600</xdr:colOff>
      <xdr:row>3</xdr:row>
      <xdr:rowOff>118870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E10695A-38BA-43E4-8A29-862867FC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6" y="137674"/>
          <a:ext cx="3047999" cy="790821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4</xdr:row>
      <xdr:rowOff>180974</xdr:rowOff>
    </xdr:from>
    <xdr:to>
      <xdr:col>11</xdr:col>
      <xdr:colOff>438149</xdr:colOff>
      <xdr:row>9</xdr:row>
      <xdr:rowOff>209550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EC4399F-9915-4227-B798-CC2D8EEF1F9D}"/>
            </a:ext>
          </a:extLst>
        </xdr:cNvPr>
        <xdr:cNvSpPr/>
      </xdr:nvSpPr>
      <xdr:spPr>
        <a:xfrm>
          <a:off x="5162550" y="1238249"/>
          <a:ext cx="4791074" cy="1543051"/>
        </a:xfrm>
        <a:prstGeom prst="roundRect">
          <a:avLst/>
        </a:prstGeom>
        <a:solidFill>
          <a:sysClr val="window" lastClr="FFFFFF"/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早見表の見方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b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①まず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60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歳以降の月収（額面）を</a:t>
          </a:r>
          <a:r>
            <a:rPr kumimoji="1" lang="ja-JP" altLang="en-US" sz="1000">
              <a:solidFill>
                <a:schemeClr val="accent4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黄色欄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に入力ください。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②次に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60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歳前の</a:t>
          </a:r>
          <a:r>
            <a:rPr kumimoji="1" lang="ja-JP" altLang="en-US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月収額面（過去</a:t>
          </a:r>
          <a:r>
            <a:rPr kumimoji="1" lang="en-US" altLang="ja-JP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ヵ月平均）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を確認します。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③そのまま横にスクロールすると、</a:t>
          </a: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高年齢雇用継続給付金（月額）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を確認できます。</a:t>
          </a:r>
          <a:endParaRPr lang="ja-JP" altLang="ja-JP" sz="1000">
            <a:effectLst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323850</xdr:colOff>
      <xdr:row>10</xdr:row>
      <xdr:rowOff>142876</xdr:rowOff>
    </xdr:from>
    <xdr:to>
      <xdr:col>11</xdr:col>
      <xdr:colOff>447674</xdr:colOff>
      <xdr:row>16</xdr:row>
      <xdr:rowOff>104776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DDDBB0E-8934-4FE7-B34A-99DE1EE9B44F}"/>
            </a:ext>
          </a:extLst>
        </xdr:cNvPr>
        <xdr:cNvSpPr/>
      </xdr:nvSpPr>
      <xdr:spPr>
        <a:xfrm>
          <a:off x="5172075" y="2952751"/>
          <a:ext cx="4791074" cy="1390650"/>
        </a:xfrm>
        <a:prstGeom prst="roundRect">
          <a:avLst/>
        </a:prstGeom>
        <a:solidFill>
          <a:schemeClr val="bg1"/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早見表の留意点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b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①支給限度額があるため、</a:t>
          </a:r>
          <a:r>
            <a:rPr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支払われた月収と高年齢雇用継続基本給付金の</a:t>
          </a:r>
          <a:br>
            <a:rPr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合計額が支給限度額を超えるときは、超えた額を減じて支給されます。 </a:t>
          </a:r>
          <a:endParaRPr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②給付金が最低限度額に満たない場合は、給付金は支給されません。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endParaRPr kumimoji="1" lang="en-US" altLang="ja-JP" sz="10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6DC4-DC91-4439-9063-FDEE3B1C476C}">
  <dimension ref="A1:W53"/>
  <sheetViews>
    <sheetView showGridLines="0" tabSelected="1" workbookViewId="0">
      <selection activeCell="M3" sqref="M3"/>
    </sheetView>
  </sheetViews>
  <sheetFormatPr defaultRowHeight="18.75" x14ac:dyDescent="0.4"/>
  <cols>
    <col min="1" max="1" width="13.625" customWidth="1"/>
    <col min="2" max="3" width="9.625" customWidth="1"/>
    <col min="4" max="4" width="9.125" style="1" customWidth="1"/>
    <col min="5" max="5" width="21.625" style="1" customWidth="1"/>
    <col min="6" max="6" width="13.125" style="1" customWidth="1"/>
    <col min="7" max="7" width="12.375" style="7" customWidth="1"/>
    <col min="8" max="8" width="6.625" style="5" customWidth="1"/>
    <col min="9" max="9" width="14.25" style="5" customWidth="1"/>
    <col min="10" max="10" width="6.625" style="1" customWidth="1"/>
    <col min="11" max="12" width="8.25" style="1" customWidth="1"/>
    <col min="13" max="13" width="15.625" style="8" customWidth="1"/>
    <col min="14" max="14" width="10.125" style="5" customWidth="1"/>
    <col min="15" max="15" width="6.625" style="1" customWidth="1"/>
    <col min="16" max="16" width="10.125" style="1" customWidth="1"/>
    <col min="17" max="17" width="10.125" style="4" customWidth="1"/>
    <col min="18" max="18" width="10.125" style="8" customWidth="1"/>
    <col min="19" max="19" width="10.125" style="2" customWidth="1"/>
    <col min="20" max="20" width="6.625" style="2" customWidth="1"/>
    <col min="21" max="21" width="10.125" style="6" customWidth="1"/>
    <col min="22" max="23" width="10.125" style="4" customWidth="1"/>
  </cols>
  <sheetData>
    <row r="1" spans="1:23" ht="24.75" customHeight="1" x14ac:dyDescent="0.4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9.5" customHeight="1" thickBot="1" x14ac:dyDescent="0.4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9.5" customHeight="1" thickBot="1" x14ac:dyDescent="0.45">
      <c r="A3" s="38" t="s">
        <v>17</v>
      </c>
      <c r="B3" s="38"/>
      <c r="C3" s="38"/>
      <c r="D3" s="39"/>
      <c r="E3" s="31"/>
      <c r="F3" s="49">
        <v>150000</v>
      </c>
      <c r="G3" s="46" t="s">
        <v>16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/>
      <c r="W3"/>
    </row>
    <row r="4" spans="1:23" ht="19.5" customHeight="1" thickBot="1" x14ac:dyDescent="0.45">
      <c r="A4" s="28"/>
      <c r="B4" s="29"/>
      <c r="C4" s="29"/>
      <c r="D4" s="29"/>
      <c r="E4" s="29"/>
      <c r="G4" s="32"/>
      <c r="H4" s="32"/>
      <c r="I4" s="32"/>
      <c r="J4" s="32"/>
      <c r="K4" s="32"/>
      <c r="L4" s="32"/>
      <c r="M4" s="32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21.75" thickBot="1" x14ac:dyDescent="0.45">
      <c r="A5" s="51" t="s">
        <v>18</v>
      </c>
      <c r="B5" s="52"/>
      <c r="C5" s="52"/>
      <c r="D5" s="52"/>
      <c r="E5" s="53"/>
      <c r="F5" s="32"/>
      <c r="G5" s="4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</row>
    <row r="6" spans="1:23" ht="41.25" customHeight="1" x14ac:dyDescent="0.4">
      <c r="A6" s="12" t="s">
        <v>13</v>
      </c>
      <c r="B6" s="35" t="s">
        <v>1</v>
      </c>
      <c r="C6" s="44" t="s">
        <v>15</v>
      </c>
      <c r="D6" s="40" t="s">
        <v>2</v>
      </c>
      <c r="E6" s="43" t="s">
        <v>14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4">
      <c r="A7" s="9">
        <v>50000</v>
      </c>
      <c r="B7" s="11">
        <f>IF(A7/30&lt;賃金日額上下限!$B$5,賃金日額上下限!$B$5,IF(A7/30&lt;賃金日額上下限!$B$8,A7/30,賃金日額上下限!$B$8))*30</f>
        <v>79710</v>
      </c>
      <c r="C7" s="45">
        <f>IF($F$3/B7&gt;100%,100%,$F$3/B7)</f>
        <v>1</v>
      </c>
      <c r="D7" s="47">
        <f>IF(C7&gt;=75%,0,IF(C7&lt;61%,15%,(-183*C7*100+13725)/(280*C7*100)))</f>
        <v>0</v>
      </c>
      <c r="E7" s="50">
        <f>IF(($F$3*D7+$F$3)&gt;賃金日額上下限!$B$12,賃金日額上下限!$B$12-$F$3,IF($F$3*D7&lt;賃金日額上下限!$B$15,0,($F$3*D7)))</f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x14ac:dyDescent="0.4">
      <c r="A8" s="9">
        <v>60000</v>
      </c>
      <c r="B8" s="11">
        <f>IF(A8/30&lt;賃金日額上下限!$B$5,賃金日額上下限!$B$5,IF(A8/30&lt;賃金日額上下限!$B$8,A8/30,賃金日額上下限!$B$8))*30</f>
        <v>79710</v>
      </c>
      <c r="C8" s="45">
        <f t="shared" ref="C8:C53" si="0">IF($F$3/B8&gt;100%,100%,$F$3/B8)</f>
        <v>1</v>
      </c>
      <c r="D8" s="47">
        <f t="shared" ref="D8:D53" si="1">IF(C8&gt;=75%,0,IF(C8&lt;61%,15%,(-183*C8*100+13725)/(280*C8*100)))</f>
        <v>0</v>
      </c>
      <c r="E8" s="50">
        <f>IF(($F$3*D8+$F$3)&gt;賃金日額上下限!$B$12,賃金日額上下限!$B$12-$F$3,IF($F$3*D8&lt;賃金日額上下限!$B$15,0,($F$3*D8)))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4">
      <c r="A9" s="9">
        <v>70000</v>
      </c>
      <c r="B9" s="11">
        <f>IF(A9/30&lt;賃金日額上下限!$B$5,賃金日額上下限!$B$5,IF(A9/30&lt;賃金日額上下限!$B$8,A9/30,賃金日額上下限!$B$8))*30</f>
        <v>79710</v>
      </c>
      <c r="C9" s="45">
        <f t="shared" si="0"/>
        <v>1</v>
      </c>
      <c r="D9" s="47">
        <f t="shared" si="1"/>
        <v>0</v>
      </c>
      <c r="E9" s="50">
        <f>IF(($F$3*D9+$F$3)&gt;賃金日額上下限!$B$12,賃金日額上下限!$B$12-$F$3,IF($F$3*D9&lt;賃金日額上下限!$B$15,0,($F$3*D9)))</f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x14ac:dyDescent="0.4">
      <c r="A10" s="9">
        <v>80000</v>
      </c>
      <c r="B10" s="11">
        <f>IF(A10/30&lt;賃金日額上下限!$B$5,賃金日額上下限!$B$5,IF(A10/30&lt;賃金日額上下限!$B$8,A10/30,賃金日額上下限!$B$8))*30</f>
        <v>80000</v>
      </c>
      <c r="C10" s="45">
        <f t="shared" si="0"/>
        <v>1</v>
      </c>
      <c r="D10" s="47">
        <f t="shared" si="1"/>
        <v>0</v>
      </c>
      <c r="E10" s="50">
        <f>IF(($F$3*D10+$F$3)&gt;賃金日額上下限!$B$12,賃金日額上下限!$B$12-$F$3,IF($F$3*D10&lt;賃金日額上下限!$B$15,0,($F$3*D10)))</f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4">
      <c r="A11" s="9">
        <v>90000</v>
      </c>
      <c r="B11" s="11">
        <f>IF(A11/30&lt;賃金日額上下限!$B$5,賃金日額上下限!$B$5,IF(A11/30&lt;賃金日額上下限!$B$8,A11/30,賃金日額上下限!$B$8))*30</f>
        <v>90000</v>
      </c>
      <c r="C11" s="45">
        <f t="shared" si="0"/>
        <v>1</v>
      </c>
      <c r="D11" s="47">
        <f t="shared" si="1"/>
        <v>0</v>
      </c>
      <c r="E11" s="50">
        <f>IF(($F$3*D11+$F$3)&gt;賃金日額上下限!$B$12,賃金日額上下限!$B$12-$F$3,IF($F$3*D11&lt;賃金日額上下限!$B$15,0,($F$3*D11)))</f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4">
      <c r="A12" s="9">
        <v>100000</v>
      </c>
      <c r="B12" s="11">
        <f>IF(A12/30&lt;賃金日額上下限!$B$5,賃金日額上下限!$B$5,IF(A12/30&lt;賃金日額上下限!$B$8,A12/30,賃金日額上下限!$B$8))*30</f>
        <v>100000</v>
      </c>
      <c r="C12" s="45">
        <f t="shared" si="0"/>
        <v>1</v>
      </c>
      <c r="D12" s="47">
        <f t="shared" si="1"/>
        <v>0</v>
      </c>
      <c r="E12" s="50">
        <f>IF(($F$3*D12+$F$3)&gt;賃金日額上下限!$B$12,賃金日額上下限!$B$12-$F$3,IF($F$3*D12&lt;賃金日額上下限!$B$15,0,($F$3*D12)))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4">
      <c r="A13" s="9">
        <v>110000</v>
      </c>
      <c r="B13" s="11">
        <f>IF(A13/30&lt;賃金日額上下限!$B$5,賃金日額上下限!$B$5,IF(A13/30&lt;賃金日額上下限!$B$8,A13/30,賃金日額上下限!$B$8))*30</f>
        <v>110000</v>
      </c>
      <c r="C13" s="45">
        <f t="shared" si="0"/>
        <v>1</v>
      </c>
      <c r="D13" s="47">
        <f t="shared" si="1"/>
        <v>0</v>
      </c>
      <c r="E13" s="50">
        <f>IF(($F$3*D13+$F$3)&gt;賃金日額上下限!$B$12,賃金日額上下限!$B$12-$F$3,IF($F$3*D13&lt;賃金日額上下限!$B$15,0,($F$3*D13)))</f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4">
      <c r="A14" s="9">
        <v>120000</v>
      </c>
      <c r="B14" s="11">
        <f>IF(A14/30&lt;賃金日額上下限!$B$5,賃金日額上下限!$B$5,IF(A14/30&lt;賃金日額上下限!$B$8,A14/30,賃金日額上下限!$B$8))*30</f>
        <v>120000</v>
      </c>
      <c r="C14" s="45">
        <f t="shared" si="0"/>
        <v>1</v>
      </c>
      <c r="D14" s="47">
        <f t="shared" si="1"/>
        <v>0</v>
      </c>
      <c r="E14" s="50">
        <f>IF(($F$3*D14+$F$3)&gt;賃金日額上下限!$B$12,賃金日額上下限!$B$12-$F$3,IF($F$3*D14&lt;賃金日額上下限!$B$15,0,($F$3*D14)))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4">
      <c r="A15" s="9">
        <v>130000</v>
      </c>
      <c r="B15" s="11">
        <f>IF(A15/30&lt;賃金日額上下限!$B$5,賃金日額上下限!$B$5,IF(A15/30&lt;賃金日額上下限!$B$8,A15/30,賃金日額上下限!$B$8))*30</f>
        <v>129999.99999999999</v>
      </c>
      <c r="C15" s="45">
        <f t="shared" si="0"/>
        <v>1</v>
      </c>
      <c r="D15" s="47">
        <f t="shared" si="1"/>
        <v>0</v>
      </c>
      <c r="E15" s="50">
        <f>IF(($F$3*D15+$F$3)&gt;賃金日額上下限!$B$12,賃金日額上下限!$B$12-$F$3,IF($F$3*D15&lt;賃金日額上下限!$B$15,0,($F$3*D15)))</f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4">
      <c r="A16" s="9">
        <v>140000</v>
      </c>
      <c r="B16" s="11">
        <f>IF(A16/30&lt;賃金日額上下限!$B$5,賃金日額上下限!$B$5,IF(A16/30&lt;賃金日額上下限!$B$8,A16/30,賃金日額上下限!$B$8))*30</f>
        <v>140000</v>
      </c>
      <c r="C16" s="45">
        <f t="shared" si="0"/>
        <v>1</v>
      </c>
      <c r="D16" s="47">
        <f t="shared" si="1"/>
        <v>0</v>
      </c>
      <c r="E16" s="50">
        <f>IF(($F$3*D16+$F$3)&gt;賃金日額上下限!$B$12,賃金日額上下限!$B$12-$F$3,IF($F$3*D16&lt;賃金日額上下限!$B$15,0,($F$3*D16)))</f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x14ac:dyDescent="0.4">
      <c r="A17" s="9">
        <v>150000</v>
      </c>
      <c r="B17" s="11">
        <f>IF(A17/30&lt;賃金日額上下限!$B$5,賃金日額上下限!$B$5,IF(A17/30&lt;賃金日額上下限!$B$8,A17/30,賃金日額上下限!$B$8))*30</f>
        <v>150000</v>
      </c>
      <c r="C17" s="45">
        <f t="shared" si="0"/>
        <v>1</v>
      </c>
      <c r="D17" s="47">
        <f t="shared" si="1"/>
        <v>0</v>
      </c>
      <c r="E17" s="50">
        <f>IF(($F$3*D17+$F$3)&gt;賃金日額上下限!$B$12,賃金日額上下限!$B$12-$F$3,IF($F$3*D17&lt;賃金日額上下限!$B$15,0,($F$3*D17)))</f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4">
      <c r="A18" s="9">
        <v>160000</v>
      </c>
      <c r="B18" s="11">
        <f>IF(A18/30&lt;賃金日額上下限!$B$5,賃金日額上下限!$B$5,IF(A18/30&lt;賃金日額上下限!$B$8,A18/30,賃金日額上下限!$B$8))*30</f>
        <v>160000</v>
      </c>
      <c r="C18" s="45">
        <f t="shared" si="0"/>
        <v>0.9375</v>
      </c>
      <c r="D18" s="47">
        <f t="shared" si="1"/>
        <v>0</v>
      </c>
      <c r="E18" s="50">
        <f>IF(($F$3*D18+$F$3)&gt;賃金日額上下限!$B$12,賃金日額上下限!$B$12-$F$3,IF($F$3*D18&lt;賃金日額上下限!$B$15,0,($F$3*D18)))</f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4">
      <c r="A19" s="9">
        <v>170000</v>
      </c>
      <c r="B19" s="11">
        <f>IF(A19/30&lt;賃金日額上下限!$B$5,賃金日額上下限!$B$5,IF(A19/30&lt;賃金日額上下限!$B$8,A19/30,賃金日額上下限!$B$8))*30</f>
        <v>170000</v>
      </c>
      <c r="C19" s="45">
        <f t="shared" si="0"/>
        <v>0.88235294117647056</v>
      </c>
      <c r="D19" s="47">
        <f t="shared" si="1"/>
        <v>0</v>
      </c>
      <c r="E19" s="50">
        <f>IF(($F$3*D19+$F$3)&gt;賃金日額上下限!$B$12,賃金日額上下限!$B$12-$F$3,IF($F$3*D19&lt;賃金日額上下限!$B$15,0,($F$3*D19)))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4">
      <c r="A20" s="9">
        <v>180000</v>
      </c>
      <c r="B20" s="11">
        <f>IF(A20/30&lt;賃金日額上下限!$B$5,賃金日額上下限!$B$5,IF(A20/30&lt;賃金日額上下限!$B$8,A20/30,賃金日額上下限!$B$8))*30</f>
        <v>180000</v>
      </c>
      <c r="C20" s="45">
        <f t="shared" si="0"/>
        <v>0.83333333333333337</v>
      </c>
      <c r="D20" s="47">
        <f t="shared" si="1"/>
        <v>0</v>
      </c>
      <c r="E20" s="50">
        <f>IF(($F$3*D20+$F$3)&gt;賃金日額上下限!$B$12,賃金日額上下限!$B$12-$F$3,IF($F$3*D20&lt;賃金日額上下限!$B$15,0,($F$3*D20)))</f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4">
      <c r="A21" s="9">
        <v>190000</v>
      </c>
      <c r="B21" s="11">
        <f>IF(A21/30&lt;賃金日額上下限!$B$5,賃金日額上下限!$B$5,IF(A21/30&lt;賃金日額上下限!$B$8,A21/30,賃金日額上下限!$B$8))*30</f>
        <v>190000</v>
      </c>
      <c r="C21" s="45">
        <f t="shared" si="0"/>
        <v>0.78947368421052633</v>
      </c>
      <c r="D21" s="47">
        <f t="shared" si="1"/>
        <v>0</v>
      </c>
      <c r="E21" s="50">
        <f>IF(($F$3*D21+$F$3)&gt;賃金日額上下限!$B$12,賃金日額上下限!$B$12-$F$3,IF($F$3*D21&lt;賃金日額上下限!$B$15,0,($F$3*D21)))</f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4">
      <c r="A22" s="9">
        <v>200000</v>
      </c>
      <c r="B22" s="11">
        <f>IF(A22/30&lt;賃金日額上下限!$B$5,賃金日額上下限!$B$5,IF(A22/30&lt;賃金日額上下限!$B$8,A22/30,賃金日額上下限!$B$8))*30</f>
        <v>200000</v>
      </c>
      <c r="C22" s="45">
        <f t="shared" si="0"/>
        <v>0.75</v>
      </c>
      <c r="D22" s="47">
        <f t="shared" si="1"/>
        <v>0</v>
      </c>
      <c r="E22" s="50">
        <f>IF(($F$3*D22+$F$3)&gt;賃金日額上下限!$B$12,賃金日額上下限!$B$12-$F$3,IF($F$3*D22&lt;賃金日額上下限!$B$15,0,($F$3*D22)))</f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4">
      <c r="A23" s="9">
        <v>210000</v>
      </c>
      <c r="B23" s="11">
        <f>IF(A23/30&lt;賃金日額上下限!$B$5,賃金日額上下限!$B$5,IF(A23/30&lt;賃金日額上下限!$B$8,A23/30,賃金日額上下限!$B$8))*30</f>
        <v>210000</v>
      </c>
      <c r="C23" s="45">
        <f t="shared" si="0"/>
        <v>0.7142857142857143</v>
      </c>
      <c r="D23" s="47">
        <f t="shared" si="1"/>
        <v>3.2678571428571376E-2</v>
      </c>
      <c r="E23" s="50">
        <f>IF(($F$3*D23+$F$3)&gt;賃金日額上下限!$B$12,賃金日額上下限!$B$12-$F$3,IF($F$3*D23&lt;賃金日額上下限!$B$15,0,($F$3*D23)))</f>
        <v>4901.7857142857065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4">
      <c r="A24" s="9">
        <v>220000</v>
      </c>
      <c r="B24" s="11">
        <f>IF(A24/30&lt;賃金日額上下限!$B$5,賃金日額上下限!$B$5,IF(A24/30&lt;賃金日額上下限!$B$8,A24/30,賃金日額上下限!$B$8))*30</f>
        <v>220000</v>
      </c>
      <c r="C24" s="45">
        <f t="shared" si="0"/>
        <v>0.68181818181818177</v>
      </c>
      <c r="D24" s="47">
        <f t="shared" si="1"/>
        <v>6.5357142857142919E-2</v>
      </c>
      <c r="E24" s="50">
        <f>IF(($F$3*D24+$F$3)&gt;賃金日額上下限!$B$12,賃金日額上下限!$B$12-$F$3,IF($F$3*D24&lt;賃金日額上下限!$B$15,0,($F$3*D24)))</f>
        <v>9803.5714285714384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4">
      <c r="A25" s="9">
        <v>230000</v>
      </c>
      <c r="B25" s="11">
        <f>IF(A25/30&lt;賃金日額上下限!$B$5,賃金日額上下限!$B$5,IF(A25/30&lt;賃金日額上下限!$B$8,A25/30,賃金日額上下限!$B$8))*30</f>
        <v>230000</v>
      </c>
      <c r="C25" s="45">
        <f t="shared" si="0"/>
        <v>0.65217391304347827</v>
      </c>
      <c r="D25" s="47">
        <f t="shared" si="1"/>
        <v>9.8035714285714184E-2</v>
      </c>
      <c r="E25" s="50">
        <f>IF(($F$3*D25+$F$3)&gt;賃金日額上下限!$B$12,賃金日額上下限!$B$12-$F$3,IF($F$3*D25&lt;賃金日額上下限!$B$15,0,($F$3*D25)))</f>
        <v>14705.357142857129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4">
      <c r="A26" s="9">
        <v>240000</v>
      </c>
      <c r="B26" s="11">
        <f>IF(A26/30&lt;賃金日額上下限!$B$5,賃金日額上下限!$B$5,IF(A26/30&lt;賃金日額上下限!$B$8,A26/30,賃金日額上下限!$B$8))*30</f>
        <v>240000</v>
      </c>
      <c r="C26" s="45">
        <f t="shared" si="0"/>
        <v>0.625</v>
      </c>
      <c r="D26" s="47">
        <f t="shared" si="1"/>
        <v>0.13071428571428573</v>
      </c>
      <c r="E26" s="50">
        <f>IF(($F$3*D26+$F$3)&gt;賃金日額上下限!$B$12,賃金日額上下限!$B$12-$F$3,IF($F$3*D26&lt;賃金日額上下限!$B$15,0,($F$3*D26)))</f>
        <v>19607.142857142859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4">
      <c r="A27" s="9">
        <v>250000</v>
      </c>
      <c r="B27" s="11">
        <f>IF(A27/30&lt;賃金日額上下限!$B$5,賃金日額上下限!$B$5,IF(A27/30&lt;賃金日額上下限!$B$8,A27/30,賃金日額上下限!$B$8))*30</f>
        <v>250000.00000000003</v>
      </c>
      <c r="C27" s="45">
        <f t="shared" si="0"/>
        <v>0.6</v>
      </c>
      <c r="D27" s="47">
        <f t="shared" si="1"/>
        <v>0.15</v>
      </c>
      <c r="E27" s="50">
        <f>IF(($F$3*D27+$F$3)&gt;賃金日額上下限!$B$12,賃金日額上下限!$B$12-$F$3,IF($F$3*D27&lt;賃金日額上下限!$B$15,0,($F$3*D27)))</f>
        <v>22500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4">
      <c r="A28" s="9">
        <v>260000</v>
      </c>
      <c r="B28" s="11">
        <f>IF(A28/30&lt;賃金日額上下限!$B$5,賃金日額上下限!$B$5,IF(A28/30&lt;賃金日額上下限!$B$8,A28/30,賃金日額上下限!$B$8))*30</f>
        <v>259999.99999999997</v>
      </c>
      <c r="C28" s="45">
        <f t="shared" si="0"/>
        <v>0.57692307692307698</v>
      </c>
      <c r="D28" s="47">
        <f t="shared" si="1"/>
        <v>0.15</v>
      </c>
      <c r="E28" s="50">
        <f>IF(($F$3*D28+$F$3)&gt;賃金日額上下限!$B$12,賃金日額上下限!$B$12-$F$3,IF($F$3*D28&lt;賃金日額上下限!$B$15,0,($F$3*D28)))</f>
        <v>22500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4">
      <c r="A29" s="9">
        <v>270000</v>
      </c>
      <c r="B29" s="11">
        <f>IF(A29/30&lt;賃金日額上下限!$B$5,賃金日額上下限!$B$5,IF(A29/30&lt;賃金日額上下限!$B$8,A29/30,賃金日額上下限!$B$8))*30</f>
        <v>270000</v>
      </c>
      <c r="C29" s="45">
        <f t="shared" si="0"/>
        <v>0.55555555555555558</v>
      </c>
      <c r="D29" s="47">
        <f t="shared" si="1"/>
        <v>0.15</v>
      </c>
      <c r="E29" s="50">
        <f>IF(($F$3*D29+$F$3)&gt;賃金日額上下限!$B$12,賃金日額上下限!$B$12-$F$3,IF($F$3*D29&lt;賃金日額上下限!$B$15,0,($F$3*D29)))</f>
        <v>22500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4">
      <c r="A30" s="9">
        <v>280000</v>
      </c>
      <c r="B30" s="11">
        <f>IF(A30/30&lt;賃金日額上下限!$B$5,賃金日額上下限!$B$5,IF(A30/30&lt;賃金日額上下限!$B$8,A30/30,賃金日額上下限!$B$8))*30</f>
        <v>280000</v>
      </c>
      <c r="C30" s="45">
        <f t="shared" si="0"/>
        <v>0.5357142857142857</v>
      </c>
      <c r="D30" s="47">
        <f t="shared" si="1"/>
        <v>0.15</v>
      </c>
      <c r="E30" s="50">
        <f>IF(($F$3*D30+$F$3)&gt;賃金日額上下限!$B$12,賃金日額上下限!$B$12-$F$3,IF($F$3*D30&lt;賃金日額上下限!$B$15,0,($F$3*D30)))</f>
        <v>22500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4">
      <c r="A31" s="9">
        <v>290000</v>
      </c>
      <c r="B31" s="11">
        <f>IF(A31/30&lt;賃金日額上下限!$B$5,賃金日額上下限!$B$5,IF(A31/30&lt;賃金日額上下限!$B$8,A31/30,賃金日額上下限!$B$8))*30</f>
        <v>290000</v>
      </c>
      <c r="C31" s="45">
        <f t="shared" si="0"/>
        <v>0.51724137931034486</v>
      </c>
      <c r="D31" s="47">
        <f t="shared" si="1"/>
        <v>0.15</v>
      </c>
      <c r="E31" s="50">
        <f>IF(($F$3*D31+$F$3)&gt;賃金日額上下限!$B$12,賃金日額上下限!$B$12-$F$3,IF($F$3*D31&lt;賃金日額上下限!$B$15,0,($F$3*D31)))</f>
        <v>22500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4">
      <c r="A32" s="9">
        <v>300000</v>
      </c>
      <c r="B32" s="11">
        <f>IF(A32/30&lt;賃金日額上下限!$B$5,賃金日額上下限!$B$5,IF(A32/30&lt;賃金日額上下限!$B$8,A32/30,賃金日額上下限!$B$8))*30</f>
        <v>300000</v>
      </c>
      <c r="C32" s="45">
        <f t="shared" si="0"/>
        <v>0.5</v>
      </c>
      <c r="D32" s="47">
        <f t="shared" si="1"/>
        <v>0.15</v>
      </c>
      <c r="E32" s="50">
        <f>IF(($F$3*D32+$F$3)&gt;賃金日額上下限!$B$12,賃金日額上下限!$B$12-$F$3,IF($F$3*D32&lt;賃金日額上下限!$B$15,0,($F$3*D32)))</f>
        <v>22500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4">
      <c r="A33" s="9">
        <v>310000</v>
      </c>
      <c r="B33" s="11">
        <f>IF(A33/30&lt;賃金日額上下限!$B$5,賃金日額上下限!$B$5,IF(A33/30&lt;賃金日額上下限!$B$8,A33/30,賃金日額上下限!$B$8))*30</f>
        <v>310000</v>
      </c>
      <c r="C33" s="45">
        <f t="shared" si="0"/>
        <v>0.4838709677419355</v>
      </c>
      <c r="D33" s="47">
        <f t="shared" si="1"/>
        <v>0.15</v>
      </c>
      <c r="E33" s="50">
        <f>IF(($F$3*D33+$F$3)&gt;賃金日額上下限!$B$12,賃金日額上下限!$B$12-$F$3,IF($F$3*D33&lt;賃金日額上下限!$B$15,0,($F$3*D33)))</f>
        <v>22500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4">
      <c r="A34" s="9">
        <v>320000</v>
      </c>
      <c r="B34" s="11">
        <f>IF(A34/30&lt;賃金日額上下限!$B$5,賃金日額上下限!$B$5,IF(A34/30&lt;賃金日額上下限!$B$8,A34/30,賃金日額上下限!$B$8))*30</f>
        <v>320000</v>
      </c>
      <c r="C34" s="45">
        <f t="shared" si="0"/>
        <v>0.46875</v>
      </c>
      <c r="D34" s="47">
        <f t="shared" si="1"/>
        <v>0.15</v>
      </c>
      <c r="E34" s="50">
        <f>IF(($F$3*D34+$F$3)&gt;賃金日額上下限!$B$12,賃金日額上下限!$B$12-$F$3,IF($F$3*D34&lt;賃金日額上下限!$B$15,0,($F$3*D34)))</f>
        <v>22500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4">
      <c r="A35" s="9">
        <v>330000</v>
      </c>
      <c r="B35" s="11">
        <f>IF(A35/30&lt;賃金日額上下限!$B$5,賃金日額上下限!$B$5,IF(A35/30&lt;賃金日額上下限!$B$8,A35/30,賃金日額上下限!$B$8))*30</f>
        <v>330000</v>
      </c>
      <c r="C35" s="45">
        <f t="shared" si="0"/>
        <v>0.45454545454545453</v>
      </c>
      <c r="D35" s="47">
        <f t="shared" si="1"/>
        <v>0.15</v>
      </c>
      <c r="E35" s="50">
        <f>IF(($F$3*D35+$F$3)&gt;賃金日額上下限!$B$12,賃金日額上下限!$B$12-$F$3,IF($F$3*D35&lt;賃金日額上下限!$B$15,0,($F$3*D35)))</f>
        <v>22500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4">
      <c r="A36" s="9">
        <v>340000</v>
      </c>
      <c r="B36" s="11">
        <f>IF(A36/30&lt;賃金日額上下限!$B$5,賃金日額上下限!$B$5,IF(A36/30&lt;賃金日額上下限!$B$8,A36/30,賃金日額上下限!$B$8))*30</f>
        <v>340000</v>
      </c>
      <c r="C36" s="45">
        <f t="shared" si="0"/>
        <v>0.44117647058823528</v>
      </c>
      <c r="D36" s="47">
        <f t="shared" si="1"/>
        <v>0.15</v>
      </c>
      <c r="E36" s="50">
        <f>IF(($F$3*D36+$F$3)&gt;賃金日額上下限!$B$12,賃金日額上下限!$B$12-$F$3,IF($F$3*D36&lt;賃金日額上下限!$B$15,0,($F$3*D36)))</f>
        <v>22500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4">
      <c r="A37" s="9">
        <v>350000</v>
      </c>
      <c r="B37" s="11">
        <f>IF(A37/30&lt;賃金日額上下限!$B$5,賃金日額上下限!$B$5,IF(A37/30&lt;賃金日額上下限!$B$8,A37/30,賃金日額上下限!$B$8))*30</f>
        <v>350000</v>
      </c>
      <c r="C37" s="45">
        <f t="shared" si="0"/>
        <v>0.42857142857142855</v>
      </c>
      <c r="D37" s="47">
        <f t="shared" si="1"/>
        <v>0.15</v>
      </c>
      <c r="E37" s="50">
        <f>IF(($F$3*D37+$F$3)&gt;賃金日額上下限!$B$12,賃金日額上下限!$B$12-$F$3,IF($F$3*D37&lt;賃金日額上下限!$B$15,0,($F$3*D37)))</f>
        <v>22500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4">
      <c r="A38" s="9">
        <v>360000</v>
      </c>
      <c r="B38" s="11">
        <f>IF(A38/30&lt;賃金日額上下限!$B$5,賃金日額上下限!$B$5,IF(A38/30&lt;賃金日額上下限!$B$8,A38/30,賃金日額上下限!$B$8))*30</f>
        <v>360000</v>
      </c>
      <c r="C38" s="45">
        <f t="shared" si="0"/>
        <v>0.41666666666666669</v>
      </c>
      <c r="D38" s="47">
        <f t="shared" si="1"/>
        <v>0.15</v>
      </c>
      <c r="E38" s="50">
        <f>IF(($F$3*D38+$F$3)&gt;賃金日額上下限!$B$12,賃金日額上下限!$B$12-$F$3,IF($F$3*D38&lt;賃金日額上下限!$B$15,0,($F$3*D38)))</f>
        <v>22500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4">
      <c r="A39" s="9">
        <v>370000</v>
      </c>
      <c r="B39" s="11">
        <f>IF(A39/30&lt;賃金日額上下限!$B$5,賃金日額上下限!$B$5,IF(A39/30&lt;賃金日額上下限!$B$8,A39/30,賃金日額上下限!$B$8))*30</f>
        <v>370000</v>
      </c>
      <c r="C39" s="45">
        <f t="shared" si="0"/>
        <v>0.40540540540540543</v>
      </c>
      <c r="D39" s="47">
        <f t="shared" si="1"/>
        <v>0.15</v>
      </c>
      <c r="E39" s="50">
        <f>IF(($F$3*D39+$F$3)&gt;賃金日額上下限!$B$12,賃金日額上下限!$B$12-$F$3,IF($F$3*D39&lt;賃金日額上下限!$B$15,0,($F$3*D39)))</f>
        <v>22500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4">
      <c r="A40" s="9">
        <v>380000</v>
      </c>
      <c r="B40" s="11">
        <f>IF(A40/30&lt;賃金日額上下限!$B$5,賃金日額上下限!$B$5,IF(A40/30&lt;賃金日額上下限!$B$8,A40/30,賃金日額上下限!$B$8))*30</f>
        <v>380000</v>
      </c>
      <c r="C40" s="45">
        <f t="shared" si="0"/>
        <v>0.39473684210526316</v>
      </c>
      <c r="D40" s="47">
        <f t="shared" si="1"/>
        <v>0.15</v>
      </c>
      <c r="E40" s="50">
        <f>IF(($F$3*D40+$F$3)&gt;賃金日額上下限!$B$12,賃金日額上下限!$B$12-$F$3,IF($F$3*D40&lt;賃金日額上下限!$B$15,0,($F$3*D40)))</f>
        <v>22500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4">
      <c r="A41" s="9">
        <v>390000</v>
      </c>
      <c r="B41" s="11">
        <f>IF(A41/30&lt;賃金日額上下限!$B$5,賃金日額上下限!$B$5,IF(A41/30&lt;賃金日額上下限!$B$8,A41/30,賃金日額上下限!$B$8))*30</f>
        <v>390000</v>
      </c>
      <c r="C41" s="45">
        <f t="shared" si="0"/>
        <v>0.38461538461538464</v>
      </c>
      <c r="D41" s="47">
        <f t="shared" si="1"/>
        <v>0.15</v>
      </c>
      <c r="E41" s="50">
        <f>IF(($F$3*D41+$F$3)&gt;賃金日額上下限!$B$12,賃金日額上下限!$B$12-$F$3,IF($F$3*D41&lt;賃金日額上下限!$B$15,0,($F$3*D41)))</f>
        <v>22500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4">
      <c r="A42" s="9">
        <v>400000</v>
      </c>
      <c r="B42" s="11">
        <f>IF(A42/30&lt;賃金日額上下限!$B$5,賃金日額上下限!$B$5,IF(A42/30&lt;賃金日額上下限!$B$8,A42/30,賃金日額上下限!$B$8))*30</f>
        <v>400000</v>
      </c>
      <c r="C42" s="45">
        <f t="shared" si="0"/>
        <v>0.375</v>
      </c>
      <c r="D42" s="47">
        <f t="shared" si="1"/>
        <v>0.15</v>
      </c>
      <c r="E42" s="50">
        <f>IF(($F$3*D42+$F$3)&gt;賃金日額上下限!$B$12,賃金日額上下限!$B$12-$F$3,IF($F$3*D42&lt;賃金日額上下限!$B$15,0,($F$3*D42)))</f>
        <v>22500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4">
      <c r="A43" s="9">
        <v>410000</v>
      </c>
      <c r="B43" s="11">
        <f>IF(A43/30&lt;賃金日額上下限!$B$5,賃金日額上下限!$B$5,IF(A43/30&lt;賃金日額上下限!$B$8,A43/30,賃金日額上下限!$B$8))*30</f>
        <v>410000</v>
      </c>
      <c r="C43" s="45">
        <f t="shared" si="0"/>
        <v>0.36585365853658536</v>
      </c>
      <c r="D43" s="47">
        <f t="shared" si="1"/>
        <v>0.15</v>
      </c>
      <c r="E43" s="50">
        <f>IF(($F$3*D43+$F$3)&gt;賃金日額上下限!$B$12,賃金日額上下限!$B$12-$F$3,IF($F$3*D43&lt;賃金日額上下限!$B$15,0,($F$3*D43)))</f>
        <v>22500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4">
      <c r="A44" s="9">
        <v>420000</v>
      </c>
      <c r="B44" s="11">
        <f>IF(A44/30&lt;賃金日額上下限!$B$5,賃金日額上下限!$B$5,IF(A44/30&lt;賃金日額上下限!$B$8,A44/30,賃金日額上下限!$B$8))*30</f>
        <v>420000</v>
      </c>
      <c r="C44" s="45">
        <f t="shared" si="0"/>
        <v>0.35714285714285715</v>
      </c>
      <c r="D44" s="47">
        <f t="shared" si="1"/>
        <v>0.15</v>
      </c>
      <c r="E44" s="50">
        <f>IF(($F$3*D44+$F$3)&gt;賃金日額上下限!$B$12,賃金日額上下限!$B$12-$F$3,IF($F$3*D44&lt;賃金日額上下限!$B$15,0,($F$3*D44)))</f>
        <v>22500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4">
      <c r="A45" s="9">
        <v>430000</v>
      </c>
      <c r="B45" s="11">
        <f>IF(A45/30&lt;賃金日額上下限!$B$5,賃金日額上下限!$B$5,IF(A45/30&lt;賃金日額上下限!$B$8,A45/30,賃金日額上下限!$B$8))*30</f>
        <v>430000</v>
      </c>
      <c r="C45" s="45">
        <f t="shared" si="0"/>
        <v>0.34883720930232559</v>
      </c>
      <c r="D45" s="47">
        <f t="shared" si="1"/>
        <v>0.15</v>
      </c>
      <c r="E45" s="50">
        <f>IF(($F$3*D45+$F$3)&gt;賃金日額上下限!$B$12,賃金日額上下限!$B$12-$F$3,IF($F$3*D45&lt;賃金日額上下限!$B$15,0,($F$3*D45)))</f>
        <v>22500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4">
      <c r="A46" s="9">
        <v>440000</v>
      </c>
      <c r="B46" s="11">
        <f>IF(A46/30&lt;賃金日額上下限!$B$5,賃金日額上下限!$B$5,IF(A46/30&lt;賃金日額上下限!$B$8,A46/30,賃金日額上下限!$B$8))*30</f>
        <v>440000</v>
      </c>
      <c r="C46" s="45">
        <f t="shared" si="0"/>
        <v>0.34090909090909088</v>
      </c>
      <c r="D46" s="47">
        <f t="shared" si="1"/>
        <v>0.15</v>
      </c>
      <c r="E46" s="50">
        <f>IF(($F$3*D46+$F$3)&gt;賃金日額上下限!$B$12,賃金日額上下限!$B$12-$F$3,IF($F$3*D46&lt;賃金日額上下限!$B$15,0,($F$3*D46)))</f>
        <v>22500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x14ac:dyDescent="0.4">
      <c r="A47" s="9">
        <v>450000</v>
      </c>
      <c r="B47" s="11">
        <f>IF(A47/30&lt;賃金日額上下限!$B$5,賃金日額上下限!$B$5,IF(A47/30&lt;賃金日額上下限!$B$8,A47/30,賃金日額上下限!$B$8))*30</f>
        <v>450000</v>
      </c>
      <c r="C47" s="45">
        <f t="shared" si="0"/>
        <v>0.33333333333333331</v>
      </c>
      <c r="D47" s="47">
        <f t="shared" si="1"/>
        <v>0.15</v>
      </c>
      <c r="E47" s="50">
        <f>IF(($F$3*D47+$F$3)&gt;賃金日額上下限!$B$12,賃金日額上下限!$B$12-$F$3,IF($F$3*D47&lt;賃金日額上下限!$B$15,0,($F$3*D47)))</f>
        <v>22500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x14ac:dyDescent="0.4">
      <c r="A48" s="9">
        <v>460000</v>
      </c>
      <c r="B48" s="11">
        <f>IF(A48/30&lt;賃金日額上下限!$B$5,賃金日額上下限!$B$5,IF(A48/30&lt;賃金日額上下限!$B$8,A48/30,賃金日額上下限!$B$8))*30</f>
        <v>460000</v>
      </c>
      <c r="C48" s="45">
        <f t="shared" si="0"/>
        <v>0.32608695652173914</v>
      </c>
      <c r="D48" s="47">
        <f t="shared" si="1"/>
        <v>0.15</v>
      </c>
      <c r="E48" s="50">
        <f>IF(($F$3*D48+$F$3)&gt;賃金日額上下限!$B$12,賃金日額上下限!$B$12-$F$3,IF($F$3*D48&lt;賃金日額上下限!$B$15,0,($F$3*D48)))</f>
        <v>22500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x14ac:dyDescent="0.4">
      <c r="A49" s="9">
        <v>470000</v>
      </c>
      <c r="B49" s="11">
        <f>IF(A49/30&lt;賃金日額上下限!$B$5,賃金日額上下限!$B$5,IF(A49/30&lt;賃金日額上下限!$B$8,A49/30,賃金日額上下限!$B$8))*30</f>
        <v>470000</v>
      </c>
      <c r="C49" s="45">
        <f t="shared" si="0"/>
        <v>0.31914893617021278</v>
      </c>
      <c r="D49" s="47">
        <f t="shared" si="1"/>
        <v>0.15</v>
      </c>
      <c r="E49" s="50">
        <f>IF(($F$3*D49+$F$3)&gt;賃金日額上下限!$B$12,賃金日額上下限!$B$12-$F$3,IF($F$3*D49&lt;賃金日額上下限!$B$15,0,($F$3*D49)))</f>
        <v>22500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4">
      <c r="A50" s="9">
        <v>480000</v>
      </c>
      <c r="B50" s="11">
        <f>IF(A50/30&lt;賃金日額上下限!$B$5,賃金日額上下限!$B$5,IF(A50/30&lt;賃金日額上下限!$B$8,A50/30,賃金日額上下限!$B$8))*30</f>
        <v>478500</v>
      </c>
      <c r="C50" s="45">
        <f t="shared" si="0"/>
        <v>0.31347962382445144</v>
      </c>
      <c r="D50" s="47">
        <f t="shared" si="1"/>
        <v>0.15</v>
      </c>
      <c r="E50" s="50">
        <f>IF(($F$3*D50+$F$3)&gt;賃金日額上下限!$B$12,賃金日額上下限!$B$12-$F$3,IF($F$3*D50&lt;賃金日額上下限!$B$15,0,($F$3*D50)))</f>
        <v>22500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4">
      <c r="A51" s="9">
        <v>490000</v>
      </c>
      <c r="B51" s="11">
        <f>IF(A51/30&lt;賃金日額上下限!$B$5,賃金日額上下限!$B$5,IF(A51/30&lt;賃金日額上下限!$B$8,A51/30,賃金日額上下限!$B$8))*30</f>
        <v>478500</v>
      </c>
      <c r="C51" s="45">
        <f t="shared" si="0"/>
        <v>0.31347962382445144</v>
      </c>
      <c r="D51" s="47">
        <f t="shared" si="1"/>
        <v>0.15</v>
      </c>
      <c r="E51" s="50">
        <f>IF(($F$3*D51+$F$3)&gt;賃金日額上下限!$B$12,賃金日額上下限!$B$12-$F$3,IF($F$3*D51&lt;賃金日額上下限!$B$15,0,($F$3*D51)))</f>
        <v>22500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4">
      <c r="A52" s="9">
        <v>500000</v>
      </c>
      <c r="B52" s="11">
        <f>IF(A52/30&lt;賃金日額上下限!$B$5,賃金日額上下限!$B$5,IF(A52/30&lt;賃金日額上下限!$B$8,A52/30,賃金日額上下限!$B$8))*30</f>
        <v>478500</v>
      </c>
      <c r="C52" s="45">
        <f t="shared" si="0"/>
        <v>0.31347962382445144</v>
      </c>
      <c r="D52" s="47">
        <f t="shared" si="1"/>
        <v>0.15</v>
      </c>
      <c r="E52" s="50">
        <f>IF(($F$3*D52+$F$3)&gt;賃金日額上下限!$B$12,賃金日額上下限!$B$12-$F$3,IF($F$3*D52&lt;賃金日額上下限!$B$15,0,($F$3*D52)))</f>
        <v>22500</v>
      </c>
      <c r="G52" s="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9.5" thickBot="1" x14ac:dyDescent="0.45">
      <c r="A53" s="10">
        <v>510000</v>
      </c>
      <c r="B53" s="11">
        <f>IF(A53/30&lt;賃金日額上下限!$B$5,賃金日額上下限!$B$5,IF(A53/30&lt;賃金日額上下限!$B$8,A53/30,賃金日額上下限!$B$8))*30</f>
        <v>478500</v>
      </c>
      <c r="C53" s="45">
        <f t="shared" si="0"/>
        <v>0.31347962382445144</v>
      </c>
      <c r="D53" s="47">
        <f t="shared" si="1"/>
        <v>0.15</v>
      </c>
      <c r="E53" s="50">
        <f>IF(($F$3*D53+$F$3)&gt;賃金日額上下限!$B$12,賃金日額上下限!$B$12-$F$3,IF($F$3*D53&lt;賃金日額上下限!$B$15,0,($F$3*D53)))</f>
        <v>22500</v>
      </c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 algorithmName="SHA-512" hashValue="rwjfYI9FhJCqcFzCPNbueKo6h9bPeu1aWhBE1z0vYUJrCFfuvtKSR4joIuqDnTkJZUU6X6nY1R+lWKbGHx+OgQ==" saltValue="cH2KObeoyDNfDlClvmXZ4w==" spinCount="100000" sheet="1" objects="1" scenarios="1"/>
  <mergeCells count="1">
    <mergeCell ref="A5:E5"/>
  </mergeCells>
  <phoneticPr fontId="2"/>
  <conditionalFormatting sqref="G54:G1048576 M54:M1048576 G52 M1:M2 M4 K3 G1:G2 G4 E3 E6:E53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{7C76B7C6-5E12-436B-961A-64E7285A8A54}</x14:id>
        </ext>
      </extLst>
    </cfRule>
  </conditionalFormatting>
  <conditionalFormatting sqref="E1:E4 E6:E1048576">
    <cfRule type="dataBar" priority="1">
      <dataBar>
        <cfvo type="min"/>
        <cfvo type="formula" val="$F$3*0.15"/>
        <color rgb="FF638EC6"/>
      </dataBar>
      <extLst>
        <ext xmlns:x14="http://schemas.microsoft.com/office/spreadsheetml/2009/9/main" uri="{B025F937-C7B1-47D3-B67F-A62EFF666E3E}">
          <x14:id>{D810582E-5FC0-4813-9A72-121EE8588063}</x14:id>
        </ext>
      </extLst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76B7C6-5E12-436B-961A-64E7285A8A5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G54:G1048576 M54:M1048576 G52 M1:M2 M4 K3 G1:G2 G4 E3 E6:E53</xm:sqref>
        </x14:conditionalFormatting>
        <x14:conditionalFormatting xmlns:xm="http://schemas.microsoft.com/office/excel/2006/main">
          <x14:cfRule type="dataBar" id="{D810582E-5FC0-4813-9A72-121EE8588063}">
            <x14:dataBar minLength="0" maxLength="100" border="1" negativeBarBorderColorSameAsPositive="0">
              <x14:cfvo type="min"/>
              <x14:cfvo type="formula">
                <xm:f>$F$3*0.15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E1:E4 E6:E1048576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EB88-4E29-4EE8-A0BB-FE977750A02C}">
  <dimension ref="B1:I25"/>
  <sheetViews>
    <sheetView workbookViewId="0">
      <selection activeCell="B17" sqref="B17"/>
    </sheetView>
  </sheetViews>
  <sheetFormatPr defaultRowHeight="18.75" x14ac:dyDescent="0.4"/>
  <cols>
    <col min="2" max="5" width="15.625" customWidth="1"/>
    <col min="6" max="6" width="18.125" customWidth="1"/>
  </cols>
  <sheetData>
    <row r="1" spans="2:6" ht="23.25" x14ac:dyDescent="0.4">
      <c r="B1" s="13" t="s">
        <v>0</v>
      </c>
    </row>
    <row r="2" spans="2:6" ht="19.5" thickBot="1" x14ac:dyDescent="0.45"/>
    <row r="3" spans="2:6" x14ac:dyDescent="0.4">
      <c r="B3" s="14" t="s">
        <v>3</v>
      </c>
      <c r="C3" s="15"/>
      <c r="D3" s="15"/>
      <c r="E3" s="15"/>
      <c r="F3" s="19"/>
    </row>
    <row r="4" spans="2:6" x14ac:dyDescent="0.4">
      <c r="B4" s="33" t="s">
        <v>4</v>
      </c>
      <c r="C4" s="34"/>
      <c r="D4" s="34"/>
      <c r="E4" s="34"/>
      <c r="F4" s="26" t="s">
        <v>5</v>
      </c>
    </row>
    <row r="5" spans="2:6" x14ac:dyDescent="0.4">
      <c r="B5" s="16">
        <v>2657</v>
      </c>
      <c r="C5" s="3" t="s">
        <v>6</v>
      </c>
      <c r="D5" s="17">
        <v>5030</v>
      </c>
      <c r="E5" s="3" t="s">
        <v>7</v>
      </c>
      <c r="F5" s="24">
        <v>0.8</v>
      </c>
    </row>
    <row r="6" spans="2:6" x14ac:dyDescent="0.4">
      <c r="B6" s="16">
        <v>5030</v>
      </c>
      <c r="C6" s="3" t="s">
        <v>6</v>
      </c>
      <c r="D6" s="17">
        <v>11120</v>
      </c>
      <c r="E6" s="3" t="s">
        <v>8</v>
      </c>
      <c r="F6" s="25" t="s">
        <v>9</v>
      </c>
    </row>
    <row r="7" spans="2:6" x14ac:dyDescent="0.4">
      <c r="B7" s="16">
        <v>11120</v>
      </c>
      <c r="C7" s="3" t="s">
        <v>10</v>
      </c>
      <c r="D7" s="17">
        <v>15950</v>
      </c>
      <c r="E7" s="3" t="s">
        <v>8</v>
      </c>
      <c r="F7" s="24">
        <v>0.45</v>
      </c>
    </row>
    <row r="8" spans="2:6" x14ac:dyDescent="0.4">
      <c r="B8" s="16">
        <v>15950</v>
      </c>
      <c r="C8" s="3" t="s">
        <v>10</v>
      </c>
      <c r="D8" s="20"/>
      <c r="E8" s="3"/>
      <c r="F8" s="23"/>
    </row>
    <row r="9" spans="2:6" ht="19.5" thickBot="1" x14ac:dyDescent="0.45">
      <c r="B9" s="21"/>
      <c r="C9" s="18"/>
      <c r="D9" s="18"/>
      <c r="E9" s="18"/>
      <c r="F9" s="22"/>
    </row>
    <row r="11" spans="2:6" x14ac:dyDescent="0.4">
      <c r="B11" s="41" t="s">
        <v>11</v>
      </c>
    </row>
    <row r="12" spans="2:6" x14ac:dyDescent="0.4">
      <c r="B12" s="42">
        <v>364595</v>
      </c>
    </row>
    <row r="14" spans="2:6" x14ac:dyDescent="0.4">
      <c r="B14" s="41" t="s">
        <v>12</v>
      </c>
    </row>
    <row r="15" spans="2:6" x14ac:dyDescent="0.4">
      <c r="B15" s="42">
        <v>2125</v>
      </c>
    </row>
    <row r="25" spans="9:9" x14ac:dyDescent="0.4">
      <c r="I25" s="2"/>
    </row>
  </sheetData>
  <sheetProtection algorithmName="SHA-512" hashValue="sgsQRsxGwTcf66vUpEud1kWl1f9miWx/L3P0yGLSilveI8efoLCuCfw61vh7PqIEp+cVx/Leg7OKBEZUyPcj8Q==" saltValue="pi1uBCf7s0E8muhLWqrD8Q==" spinCount="100000"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給付金</vt:lpstr>
      <vt:lpstr>賃金日額上下限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2021-11-07T00:56:50Z</dcterms:created>
  <dcterms:modified xsi:type="dcterms:W3CDTF">2022-08-03T07:59:51Z</dcterms:modified>
</cp:coreProperties>
</file>